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MEMÓRIA DE CÁLCULO" sheetId="1" r:id="rId1"/>
  </sheets>
  <definedNames>
    <definedName name="_Hlk110507019" localSheetId="0">'MEMÓRIA DE CÁLCULO'!#REF!</definedName>
    <definedName name="_xlfn.IFERROR" hidden="1">#NAME?</definedName>
    <definedName name="_xlnm.Print_Area" localSheetId="0">'MEMÓRIA DE CÁLCULO'!$A$1:$J$80</definedName>
    <definedName name="OLE_LINK3" localSheetId="0">'MEMÓRIA DE CÁLCULO'!#REF!</definedName>
    <definedName name="_xlnm.Print_Titles" localSheetId="0">'MEMÓRIA DE CÁLCULO'!$1:$4</definedName>
  </definedNames>
  <calcPr fullCalcOnLoad="1"/>
</workbook>
</file>

<file path=xl/sharedStrings.xml><?xml version="1.0" encoding="utf-8"?>
<sst xmlns="http://schemas.openxmlformats.org/spreadsheetml/2006/main" count="140" uniqueCount="89">
  <si>
    <t>ITEM</t>
  </si>
  <si>
    <t>UND</t>
  </si>
  <si>
    <t>VALOR UNITÁRIO  (R$)</t>
  </si>
  <si>
    <t>VALOR UNITÁRIO (R$)</t>
  </si>
  <si>
    <t>DESCRIÇÃO</t>
  </si>
  <si>
    <t>QTD</t>
  </si>
  <si>
    <t>DIÁRIA</t>
  </si>
  <si>
    <t xml:space="preserve">   DIÁRIA</t>
  </si>
  <si>
    <t>SERV</t>
  </si>
  <si>
    <t>SOMA TOTAL R$</t>
  </si>
  <si>
    <t>MÉDIA APURADA (R$)</t>
  </si>
  <si>
    <t>Observações: PREÇOS BASEADOS NAS COTAÇÕES DE MERCADO DO RAMO DA ATIVIDADE DO OBJETO DA LICITAÇÃO.</t>
  </si>
  <si>
    <t>VALOR TOTAL</t>
  </si>
  <si>
    <t>MEMÓRIA DE CÁLCULO</t>
  </si>
  <si>
    <t>LOTE I: ILUMINAÇÃO PARA EVENTOS DE PEQUENO, MÉDIO E GRANDE PORTE</t>
  </si>
  <si>
    <t xml:space="preserve">LOTE II: PALCO DE PEQUENO, MÉDIO, GRANDE PORTE E ESTRURUA EM ALUMINIO Q30  </t>
  </si>
  <si>
    <t>METROS LINEAR</t>
  </si>
  <si>
    <t>LOTE III: SERVIÇOS DE SONORIZAÇÃO, LOCAÇÃO DE GRUPO GERADOR E CARRETA PALCO</t>
  </si>
  <si>
    <t xml:space="preserve">VALOR TOTAL DO LOTE I </t>
  </si>
  <si>
    <t>SOM DE PEQUENO PORTE SONORIZAÇÃO DE PEQUENO PORTE COMPOSTO POR: 01 (UMA) MESA DIGITAL DE 32 (TRINTA E DOIS) CANAIS; 02 (DOIS) AMPLIFICADORES DE POTÊNCIA COM NO MÍNIMO 1.500 WATS – 02 CANAIS01 (UMA) CAIXA DE SOM ATIVA PROFISSIONAL DE NO MÍNIMO 1.480 WATS;01 (UMA) CAIXA DE SOM PASSIVA PROFISSIONAL DE NO MÍNIMO 1.480 WATS01 (UM) EQUALIZADOR DE 31 BANDAS – 02 CANAIS - BIVOLT;01 (UMA) CAIXA DE RETORNO MONITOR ATIVA COM 400WATTS; 01 (UM) NOTEBOOK 1TB DE MEMÓRIA RAM PROCESSADOR DE NO MÍNIMO 4 NÚCLEOS, CLOCK 1,6GHZ ATÉ 3,4GHZ E 6MB DE CACHE; E01 (UM) MICROFONE COM FIO NÍVEL DE POTÊNCIA: -52.1DB SENDO 0DB IGUAL A 1MW/10UBAR; E02 (DOIS) MICROFONES TIPO BASTÃO, COM OPERADOR DE ÁUDIO ESPECIALIZADO</t>
  </si>
  <si>
    <t>Diária</t>
  </si>
  <si>
    <t xml:space="preserve">LOCAÇÃO DE TELÃO DE LED 01 PAINEL DE 4X3  M EM LED DE ALTA RESOLUÇÃO (10MM),  OUTDOOR E INDOOR, COM DIMENSÕES  200X400MM, COM PROCESSADOR DE VÍDEO,  ESTRUTURA DE BOX EM ALUMÍNIO, CABOS E  ACESSÓRIOS, COMPUTADOR COM SISTEMA DE  PROJEÇÃO
</t>
  </si>
  <si>
    <t>LOCAÇÃO DE CARRO DE SOM: SOM DE CARRETINHA SONORA COM: CAPACIDADE PARA GARANTIR A SONORIZAÇÃO DE APROXIMADAMENTE 300M², COM 06 SUB GRAVE DE FALANTE DE 18 SPI GRAVES, 06 MÉDIOS COM FALANTE DE 15SPI, 06 CORNETAS, 06 TI, 01 MESA DIGITAL DE 24 CANAIS MICROFONES SEM FIO 01 PROCESSADOR DIGITAL DE CAIXA, 01 EQUALIZADOR ESTÉREODE 31 BANDAS, 02 MICROFONES COM FIO, 02</t>
  </si>
  <si>
    <t>Hora</t>
  </si>
  <si>
    <t xml:space="preserve">GRUPO GERADORES CABINADOS DE 200 KVA DE ENERGIA, MÓVEL, SILENCIOSO, COM CAPACIDADE MÍNIMA DE 200 KVA, TRIFÁSICO, TENSÃO 220/110 watts, 60 HZ ESTABILIZADO COM COMBUSTÍVEL, OPERADOR QUALIFICADO E CABOS ELÉTRICOS PARA LIGAÇÃO COM SISTEMA DE ATERRAMENTO E NO MÍNIMO 02 EXTINTORES. </t>
  </si>
  <si>
    <t>GRUPO GERADORES CABINADOS DE 100 KVA DE ENERGIA, MÓVEL, SILENCIOSO, COM CAPACIDADE MÍNIMA DE 100 KVA, TRIFÁSICO, TENSÃO 220/110 WATTS, 60 HZ ESTABILIZADO COM COMBUSTÍVEL, OPERADOR QUALIFICADO E CABOS ELÉTRICOS PARA LIGAÇÃO COM SISTEMA DE ATERRAMENTO E NO MÍNIMO 02 EXTINTORES.</t>
  </si>
  <si>
    <t xml:space="preserve">PAINEL DE LED COM RESOLUÇÃO 4.9P;  SERVIÇO DE LOCAÇÃO E INSTALAÇÃO DE 01 PAINEL DE LED OUTDOOR, COM PLACAS MEDINDO NO MÍNIMO 0,5 CM DE ALTURA POR 0,50 CM DE LARGURA COM A RESOLUÇÃO DE 1024/780 PARA FORMAÇÃO DE PAINEL NO TAMANHO DE 6M DE ALTURA POR 4M DE LARGURA NO TOTAL DE 24 M2, COM PLACAS INDEPENDENTE PERMITINDO A MONTAGEM DA TELA EM DIVERSOS FORMATOS, SUSTENTANDO POR ESTRUTURA DE ALUMÍNIO, COM PROCESSADOR DE VÍDEO COM ENTRADAS: VGA, HDMI, DVI, RCA, VÍDEO COMPOSTO, PLACA CONTROLADORA COM DUAS SAÍDAS E COM UM NOTEBOOK NA CONFIGURAÇÃO MÍNIMA: PROCESSADOR I7 MEMORIA 8G, PLACA DE VÍDEO COM SAÍDA HDMI. </t>
  </si>
  <si>
    <t>PAINEL TIPO TOTEN INTERATIVO: TOTEM OS FULL PAINEL DE LED.; DIMENSÃO TOTAL DO PRODUTO: 193,5CM x 65,5CM 22CM COMPRIMETO ALTURA/ESPESSURA, POTÊNCIA MÉDIA DE 462 W/H; CAPACIDADE DE ARMAZENAMENTO 8GB; BRILHO 1200 CD/M2; PESO 50 KG; POSSUI CONEXÃO RJ45 CABO DE REDE), V-DISK (PEN-DRIVE) E WI-FI.</t>
  </si>
  <si>
    <t>CARRETA PALCO COMPOSTO POR: 01 (UM) PALCO MÓVEL, 01 (UM) BANHEIRO COMPOSTO MOBILIADO EM MDF 1(UM) CAMARIM; 1 (UMA) COZINHA COMPOSTA DE MOBILIARIO EM MDF, 2 (DUAS) CENTRASIS DE AR DE 24 E 12 BTUS; CLIMATIZADORES DE AR 110/220va; PAINEL DE LED INDOOR DE 4x 3m DE LARGURA NO TOTAL DE 12 m², SISTEMA DE SONORIZÇÃO 01 (UMA) MESA DE SOM TIPO LINE-ARRAY COM POTÊNCIA MÍNIMA DE 100w RMS08 (OITO) CAIXAS SUB GRAVES (16 FALANTES, 18 POLEGADAS COM 800w RMS CADA); 03 (TRÊS) AMPLIFICADORES DE POTÊNCIA COM NO MÍNIMO 1.500 WAST - 02 CANAIS; 02 DUAS CAIXAS DE RETORNO MONITOR ATIVA COM 400 WATTS; 02 (DOIS) EQUALIZADORES GRÁFICOS ESTÉREOS DE 31 BANDAS; 02 (DOIS) PROCESSADORES DE EFEITOS COM REVERB E DELAY COM ENTRADAS  SAÍDAS BALANCEADAS E CONVERSORES AD/DA DE NO MÍNIMO 20 BITS; E 04 MICROFONE SEM FIO PARA VOZ, SISTEMA DE DISTRIBUIÇÃO DE ENERGIA (UM GRUPO GERADOR DE 100kva) COM QUADRO DE DITRIBUIÇÃO, SONORIZAÇÃO DE EVENTOS DE PEQUENO E MÉDIO PORTE.</t>
  </si>
  <si>
    <t>LOTE IV: SERVIÇO DE MÃO DE OBRA TEMPORÁRIA, ALUGUEL DE VEÍCULOS,  BANHEIROS QUÍMICOS, COBERTURA FOTOGRÁFICA E CONFECÇÃO</t>
  </si>
  <si>
    <t>Evento</t>
  </si>
  <si>
    <t>SERVIÇO DE CONFECÇÃO E FORNECIMENTO DE CAMISETAS PERSONALIZADAS PARA O EVENTO, TIPO: COM GOLA VIÉS, MALHA 100% POLIESTER E 33% VISCOSE, FIO 30/01, 165G/M², MANGAS CURTAS, IMPRESSÃO EM SUBLIMAÇÃO, COM 4 LOGOMARCAS IMPRESSAS SLIKSCREEN EM POLICROMIA, EM TAMANHO M. G, GG E EXG.</t>
  </si>
  <si>
    <t>LOTE V: SHOW PIROTECNICO</t>
  </si>
  <si>
    <t xml:space="preserve">LOTE VI - DECORAÇÃO </t>
  </si>
  <si>
    <t>MT</t>
  </si>
  <si>
    <t xml:space="preserve">ÁRVORE DE NATAL DE GRANDE PORTE COM ESTRTURA EM METALON, REVESTIDA COM PINTURA AUTOMOTIVA COM NO MÍNIMO 8000 (OITO MIL) GALHOS PROPORCIONAIS A ALTURA, COM 08 (OITO) METROS DE ALTURA, NA COR: VERDE </t>
  </si>
  <si>
    <t>ÁRVORE DE NATAL: 15 (QUINZE) METROS DE ALTURA, COR: VERDE E NO MÍNIMO 3.000 GALHOS PROPORCIONAIS A ALTURA.</t>
  </si>
  <si>
    <t>DECORAÇÃO DA EDIFICAÇÃO: PISCA DE LED TIPO CASCATA NA COR BRANCO FRIO, TRAVESSA BOAS FESTAS (3,00 X 1,50 M): FIGURA LUMINOSA BIDIMENSIONAL COM TEMAS NATALINOS PRODUZIDA EM ESTRUTURA METÁLICA COM ESPESSURA MÍNIMA ENTRE 5MM A 10MM, COM PROTEÇÃO O ANTICORROSIVA RESISTENTE A EXPOSIÇÃO O A INTERPÉRIES, APLICAÇÃO O DE MANGUEIRA LUMINOSA EM PVC FLEXÍVEL TRANSPARENTE; FIGURA NATALINA TRAVESSA COM BOLAS (8,00 X 1,20 M):FIGURA LUMINOSA BIDIMENSIONAL COM TEMAS NATALINOS PRODUZIDA EM ESTRUTURA METÁLICA COM ESPESSURA MÍNIMA ENTRE 5MM A 10MM, COM PROTEÇÃO O ANTICORROSIVA RESISTENTE A EXPOSIÇÃO O A INTERPERIES, APLICAÇÃO O DE MANGUEIRA LUMINOSA EM PVC FLEXÍVEL TRANSPARENTE</t>
  </si>
  <si>
    <t>ENFEITE NATALINO TIPO ORNATOS EM FORMATO DE   PINHEIROS com APROXIMADAMENTE (1.5M X 70CM), EM ESTRUTURA DE FERRO TIPO TUBO INDUSTRIAL 5.8, COM BITOLA APROXIMADA DE 0.90, PINTADO NA COR BRANCA, CONTORNADO COM MANGUEIRA DE LED BRANCA E VERDE, PINTADO NA COR BRANCA, CONTORNADO COM MANGUEIRA DE LED E REVESTIDO COM PISCA NA COR BRANCA, COM LIGAÇÃO DIRETA, ALIMENTADO 220V, INCLUINDO TODO CABEAMENTO PARA LIGAÇÃO</t>
  </si>
  <si>
    <t>ENFEITE NATALINO EM FORMATO DE EM ESCULTURA 3D, ILUMINADO NA COR BRANCA E AMARELO, EM ESTRUTURA DE FERRO TIPO TUBO INDUSTRIAL 5.8, COM BITOLA APROXIMADA DE 0.90 E 1.20, PINTADO NA COR BRANCA, COM NO MÍNIMO (AXL): 6,46M X 3,47M, – CONTORNADO COM MANGUEIRA DE LED BRANCO E REVESTIDO EM PISCA NA COR BRANCA E AMARELO COM LIGAÇÃO DIRETA, ALIMENTADO 220V, INCLUINDO TODO CABEAMENTO PARA LIGAÇÃO.</t>
  </si>
  <si>
    <t>MANGUEIRA DE LED 220V CORES DIVERSAS</t>
  </si>
  <si>
    <t>ENFEITE NATALINO TIPO FESTÃO ARAMADO/CORTINA GRANDVILLE COM NO MÍNIMO 452 GALHOS DE 1,84M CADA, COR: VERDE.</t>
  </si>
  <si>
    <t>LAÇO DECORATIVO AVELUDADO, REVESTIDO EM ESPUMA COM ARAME (TAMANHO: 30CM X 15CM), COM BORDAS DOURADAS 1CM, COR: VERMELHO.</t>
  </si>
  <si>
    <t>ADORNO DE NATAL: CAIXA DE PRESENTE – EM COMPENSADO, REVESTIDA EM TECIDO AVELUDADO NA COR: VERMELHA, MEDIDO NO MÍNIMO: (AXL) 80 X 60CM</t>
  </si>
  <si>
    <t>BOLA DE NATAL METALIZADAS, COR: DOURADA, TAMANHO 20CM</t>
  </si>
  <si>
    <t>BOLA DE NATAL FOSCAS, COR: DOURADAS, TAM: 20 CM</t>
  </si>
  <si>
    <t>ENFEITE NATALINO TIPO FESTÃO ARAMADO/CORTINA GRANDVILLE COM NO MÍNIMO 1400 GALHOS (TAMANHO MÍNIMO DE CADA GALHO 5M), COR: VERDE.</t>
  </si>
  <si>
    <t>FORNECIMENTO E INSTALAÇÃO DE 1.000 PISCA-PISCA DE LED 200VTS (FIXOS) E INSTALAÇÕES DE CABOS ELÉTRICOS PARA INTERLIGAÇÃO DOS MESMOS.</t>
  </si>
  <si>
    <t>MONTAGEM E DESMONTAGEM DE ÁRVORE DE NATAL COM 15 METROS DE ALTURA E 8,50 METROS DE DIÂMETRO COM ESTRUTURA TUBULAR DE 8", ANÉIS, ESTRUTURADOS COM 2.300 KG DE TUBOS INDUSTRIAIS DE 3"X1.50MM EM ANÉIS, TRAVESSAS E SUPORTES DE 0,15CM, AMARRAÇÃO DAS BASES DE SUSTENTAÇÃO COM 1.5000 KG DE TUBOS INDUSTRIAIS DE 2”; TUBOS INDUSTRIAIS E ESTRUTURAS METÁLICAS PINTADOS.</t>
  </si>
  <si>
    <r>
      <rPr>
        <b/>
        <sz val="11"/>
        <color indexed="8"/>
        <rFont val="Arial"/>
        <family val="2"/>
      </rPr>
      <t xml:space="preserve">ILUMINACAO P/ EVENTOS DE GRANDE PORTE:                                                                          </t>
    </r>
    <r>
      <rPr>
        <sz val="11"/>
        <color indexed="8"/>
        <rFont val="Arial"/>
        <family val="2"/>
      </rPr>
      <t xml:space="preserve">                                        a) 16 REFLETORES PAR 64 F0C 3; 
b) 24 MOVIN BEAN 7R;
c) 12 MOVIN WASH;
d) 12 MOVIN SPOT 1.200;
e) 08 ELIPSOIDAL;
f) 36 PAR LED;
g) 12 RIBALTAS P5;
h) 02 MÁQUINA DE FUMAÇA PROFISSIONAL COM VENTILADOR;
i) 01 MESA DE ILUMINAÇÃO COMPATÍVEL COM SISTEMA;
j) 36 CANAIS DE DIMMER;
k) 04 DELTAS;
l) ESTRUTURA DE CONFECÇÕES (CABO, FIOS, ETC).</t>
    </r>
  </si>
  <si>
    <r>
      <rPr>
        <b/>
        <sz val="11"/>
        <color indexed="8"/>
        <rFont val="Arial"/>
        <family val="2"/>
      </rPr>
      <t xml:space="preserve">ILUMINACAO P/ EVENTOS DE MEDIO PORTE:       </t>
    </r>
    <r>
      <rPr>
        <sz val="11"/>
        <color indexed="8"/>
        <rFont val="Arial"/>
        <family val="2"/>
      </rPr>
      <t xml:space="preserve">                                                                                                                                                                  a) 06 ELIPSOIDAL
b) 24 PAR LED
c) 08 MOVIN BEAN 7R
d) 02 STROBOS
e) 04 MINI BRUT
f) 02 MÁQUINA DE FUMAÇA DE 3.000 PROFISSIONAL COM VENTILADOR01 MESA DE ILUMINAÇÃO COMPATÍVEL COM SISTEMA
g) 24 CANAIS DE DIMMER
h) 02 DELTAS
i) ESTRUTURA DE CONFECÇÕES (CABO, FIOS, ETC)</t>
    </r>
  </si>
  <si>
    <r>
      <rPr>
        <b/>
        <sz val="11"/>
        <rFont val="Arial"/>
        <family val="2"/>
      </rPr>
      <t xml:space="preserve">ILUMINACAO PARA EVENTOS DE PEQUENO PORTE:    </t>
    </r>
    <r>
      <rPr>
        <sz val="11"/>
        <rFont val="Arial"/>
        <family val="2"/>
      </rPr>
      <t xml:space="preserve">                                                                                                                                             a) 24 PAR LED
b) 04 MOVIN
c) 01 MÁQUINA DE FUMAÇA PROFISSIONAL COM VENTILADOR
d) 01 MESA DE ILUMINAÇÃO COMPATÍVEL COM SISTEMA
e) 08 CANAIS DE DIMMER
f) ESTRUTURA DE CONFECÇÕES (CABO, FIOS, ETC)</t>
    </r>
  </si>
  <si>
    <r>
      <rPr>
        <b/>
        <sz val="11"/>
        <rFont val="Arial"/>
        <family val="2"/>
      </rPr>
      <t xml:space="preserve">LOCACAO DE PALCO DE GRANDE PORTE 14X10 M: </t>
    </r>
    <r>
      <rPr>
        <sz val="11"/>
        <rFont val="Arial"/>
        <family val="2"/>
      </rPr>
      <t xml:space="preserve"> LOCAÇÃO COM MONTAGEM E DESMONTAGEM DE PALCO MEDINDO 14 METROS DE FRENTE POR 10 METROS DE PROFUNDIDADE; PISO DO PALCO EM ESTRUTURA METÁLICA COM COMPENSADO DE 18 ML, ALTURA DO SOLO DE 1.80 M. COM COBERTURA EM BOX TRUSS Q50 E Q30 DE DURO ALUMÍNIO FORMA DE DUAS ÁGUAS, ESTRUTURA PARA P.A FLY E 10 PRATICÁVEIS MEDINDO NO MÍNIMO 2X1X 050M CADA; HAUSMIX PARA MESAS DE P.A E MONITOR, MEDINDO NO MÍNIMO 5X5 TIPO TENDA CADA ESCADA DE ACESSO.</t>
    </r>
  </si>
  <si>
    <r>
      <t xml:space="preserve">LOCACAO DE PALCO DE MEDIO PORTE 8X8 M: </t>
    </r>
    <r>
      <rPr>
        <sz val="11"/>
        <rFont val="Arial"/>
        <family val="2"/>
      </rPr>
      <t>LOCAÇÃO COM MONTAGEM E DESMONTAGEM DE PALCO MEDINDO 8 METROS DE FRENTE POR 8 METROS DE PROFUNDIDADE; PISO DO PALCO EM ESTRUTURA METÁLICA COM COMPENSADO DE 18 ML, ALTURA DO SOLO DE 1.30 M. COM COBERTURA EM BOX TRUSS DE DURO ALUMÍNIO FORMA DE DUAS ÁGUAS, ESTRUTURA PARA P.A FLY E 04 PRATICAVEIS MEDINDO NOMÍNIMO   2X1X   050M CADA;   HAUSMIX PARA MESA P.A E MONITOR, MEDINDO NO MÍNIMO 5X5 TIPO TENDA CADA ESCADA DE ACESSO</t>
    </r>
  </si>
  <si>
    <r>
      <t xml:space="preserve">LOCACAO DE PALCO DE PEQ. PORTE 6X6 M: </t>
    </r>
    <r>
      <rPr>
        <sz val="11"/>
        <rFont val="Arial"/>
        <family val="2"/>
      </rPr>
      <t>LOCAÇÃO COM MONTAGEM E DESMONTAGEM DE PALCO MEDINDO 6 METROS DE FRENTE POR 6 METROS DE PROFUNDIDADE; PISO DO PALCO EM ESTRUTURA METÁLICA COM COMPENSADO DE 18 ML, ALTURA DO SOLO DE 0,60CT. COM COBERTURA EM BOX TRUSS DE DURO ALUMÍNIO FORMA DE DUAS ÁGUAS, ESTRUTURA PARA P.A FLY E 02 PRATICÁVEIS MEDINDO NO MÍNIMO 2X1X 050M CADA; HAUSMIX PARA MESAS DE P.A E MONITOR, MEDINDO NO MÍNIMO 5X5 TIPO TENDA CADA ESCADA DE ACESSO.</t>
    </r>
  </si>
  <si>
    <r>
      <rPr>
        <b/>
        <sz val="11"/>
        <color indexed="8"/>
        <rFont val="Arial"/>
        <family val="2"/>
      </rPr>
      <t>LOCAÇÃO COM MONTAGEM E DESMONTAGEM DE CAMAROTE</t>
    </r>
    <r>
      <rPr>
        <sz val="11"/>
        <color indexed="8"/>
        <rFont val="Arial"/>
        <family val="2"/>
      </rPr>
      <t>, EM ESTRUTURA DE BOX TRUSS P30 DE 20X5, COM UMA ÁGUA, COM NO MÍNIMO 02 PONTOS DE LUZ E 02 TOMADAS DE 110 VOLTS, COM PISO DE ESTRUTURA METÁLICA, COM COMPENSADO NAVAL, ESCADA INDIVIDUAL COM 08 DEGRAUS, DEVIDAMENTE SINALIZADOS COM FITAS ADESIVAS APROPRIADAS E CORRIMÃO NAS LATERAIS, COBERTURA EM LONA VINÍLICAS E ESTRUTURA METÁLICA ENVOLVIDA EM TECIDO ELANCA NA COR PRETA OU AZUL, NA FRENTE, LATERAIS E FUNDOS, E COM SISTEMA DE ATERRAMENTO E ACESSIBILIDADE: (RAMPA, ACESSO, ESPAÇO, BANHEIROS E APOIO AOS PNE), CONFORME AS NORMAS DA ABNT E 02 EXTINTOR.</t>
    </r>
  </si>
  <si>
    <r>
      <rPr>
        <b/>
        <sz val="11"/>
        <rFont val="Arial"/>
        <family val="2"/>
      </rPr>
      <t xml:space="preserve">ARQUIBANCADA METROS SEIS LANCES: </t>
    </r>
    <r>
      <rPr>
        <sz val="11"/>
        <rFont val="Arial"/>
        <family val="2"/>
      </rPr>
      <t>ARQUIBANCADA COM SEIS DEGRAUS E QUARENTA METROS LINEARES, ACENTO COM BOM ACABAMENTO, ESTRUTURA METÁLICA TUBULAR, SEM COBERTURA DE TOLDOS, DUAS     ESCADAS     DE     ACESSO     COM LARGURA   MÍNIMA    DE   2M   E   20CM CORRIDÃO, COM FECHAMENTO TOTAL OU LONGARINAS COM ESPAÇAMENTO MÁXIMO DE 15 CM. COM PÁRA-CORPO MEDINDO 1 METRO E CINQUENTA CENTIMETROS DO PISO AO 1° DEGRAU, TOTALMENTE FECHADO OU COM LONGARINAS COM ESPAÇAMENTO MÁXIMO DE 15CM.</t>
    </r>
  </si>
  <si>
    <r>
      <rPr>
        <b/>
        <sz val="11"/>
        <rFont val="Arial"/>
        <family val="2"/>
      </rPr>
      <t>LOCAÇÃO COM MONTAGEM E DESMONTAGEM DE FECHAMENTO EM ESTRUTURA METÁLICA PARA FAZER SEGURANÇA E DIMENSIONAMENTO DA ÁREA</t>
    </r>
    <r>
      <rPr>
        <sz val="11"/>
        <rFont val="Arial"/>
        <family val="2"/>
      </rPr>
      <t>, MEDINDO 2,40 M DE ALTURA POR 2M DE LARGURA E PORTÃO MEDINDO 2,40 M DE ALTURA POR 2M, CONFORME LAYOUT SERÁ DEFINIDO PELA CONTRATANTE.</t>
    </r>
  </si>
  <si>
    <r>
      <rPr>
        <b/>
        <sz val="11"/>
        <rFont val="Arial"/>
        <family val="2"/>
      </rPr>
      <t xml:space="preserve">CERCA MODULAR DE ISOLAMENTO / GUARDA CORPO:  </t>
    </r>
    <r>
      <rPr>
        <sz val="11"/>
        <rFont val="Arial"/>
        <family val="2"/>
      </rPr>
      <t>EM ESTRUTURA TUBULAR METÁLICA GALVANIZADA MODULADA NAS DIMENSÕES DE 2,00 METROS DE COMPRIMENTO POR 1,20 METRO DE ALTURA, EXECUTADAS COM TUBOS GALVANIZADOS DE DIÃMETRO MÍNIMO DE 1 1/4 POLEGADAS COM ESPESSURAS MÍNIMAS DE 2,65MM DE PAREDE DE MODO A PROPORCIONAR UM PESO PRÓPRIO COMPATÍVEL COM AS NECESSIDADES DE ISOLAMENTO PARA PÚBLICO. AS DIVISÕES INTERNAS DE FECHAMENTO DAS CERCAS PODERÃO SER EM TUBOS OU BARRAS METÁLICAS, NÃO PODENDO PROPORCIONAR ESPAÇAMENTO MAIOR, QUE 10 CENTÍMENTROS ENTRE ELAS DE MODO A NÃO CAUSAR ACIDENTES COM CRIANÇAS. AS LIGAÇÕES ENTRE CERCAS DEVERÃO SER UM SISTEMA DE ENCAIXE QUE GARANTA A CONTINUIDADE E ESTABILIDADE DA LINHA, PERMITINDO A TRANFERÊNCIA E DISTRIBUIÇÃO DE CARGAS ENTRE ELAS.</t>
    </r>
  </si>
  <si>
    <r>
      <rPr>
        <b/>
        <sz val="11"/>
        <rFont val="Arial"/>
        <family val="2"/>
      </rPr>
      <t>SERVIÇO DE LOCAÇÃO DE TENDAS GALPÃO:</t>
    </r>
    <r>
      <rPr>
        <sz val="11"/>
        <rFont val="Arial"/>
        <family val="2"/>
      </rPr>
      <t xml:space="preserve">  TENDAS GALPÃO MEDINDO 30X20 EM ESTRUTURA DE ALUMINIO EM BOX TRUSS P30, COBERTA  COM LONAS VINILICAS ANTI-CHAMAS</t>
    </r>
  </si>
  <si>
    <r>
      <rPr>
        <b/>
        <sz val="11"/>
        <rFont val="Arial"/>
        <family val="2"/>
      </rPr>
      <t>COBERTURA EM TENDA VINILICA 01</t>
    </r>
    <r>
      <rPr>
        <sz val="11"/>
        <rFont val="Arial"/>
        <family val="2"/>
      </rPr>
      <t xml:space="preserve">: COBERTURA DE 5M X 5M EM LONA VINILICA SOBRE TENDA EM ESTRUTURA TUBULAR  METÁLICA GALVANIZADA, DEVENDO A LONA  TER GRAMATURA MÍNIMA DE 700G/M E FILTRO  SOLAR, DE MODO A PROPORCIONAR MAIOR  CONFORTO TÉRMICO NO AMBIENTE A SER  COBERTO. DEVERÁ SER MONTADA SOBRE PILARES COM TUBOS GALVANIZADO DE  DIÂMETRO MÍNIMO DE 01 E MEIO DE  POLEGADAS (48,30MM) CONTRAVENTADOS EM 
TUBOS METÁLICOS, DEVIDAMENTE INSTALADOS  NO SOLO OU EM OUTRA ESTRUTURAS DE APOIO, ATRAVÉS DE CABOS DE AÇO.
</t>
    </r>
  </si>
  <si>
    <r>
      <rPr>
        <b/>
        <sz val="11"/>
        <rFont val="Arial"/>
        <family val="2"/>
      </rPr>
      <t xml:space="preserve">COBERTURA EM TENDA VINILICA 01: </t>
    </r>
    <r>
      <rPr>
        <sz val="11"/>
        <rFont val="Arial"/>
        <family val="2"/>
      </rPr>
      <t>ESPECIFICAÇÃO: COBERTURA DE 10M X 10M EM LONA 2VINILICA SOBRE TENDA EM ESTRUTURA TUBULAR METÁLICA GALVANIZADA, DEVENDO A LONA TER GRAMATURA MÍNIMA DE 700G/M E FILTRO SOLAR, DE MODO A PROPORCIONAR MAIOR CONFORTO TÉRMICO NO AMBIENTE A SER COBERTO. DEVERÁ SER MONTADA SOBRE PILARES COM TUBOS GALVANIZADO DE DIÂMETRO MÍNIMO DE 01 E MEIO DE POLEGADAS (48,30 MM) CONTRAVENTADOS EM TUBOS METÁLICOS, DEVIDAMENTE INSTALADOS NO SOLO OU EM OUTRA ESTRUTURAS DE APOIO, ATRAVÉS DE CABOS DE AÇO.</t>
    </r>
  </si>
  <si>
    <r>
      <rPr>
        <b/>
        <sz val="11"/>
        <rFont val="Arial"/>
        <family val="2"/>
      </rPr>
      <t>ESTRURURA PARA BACK DROP:</t>
    </r>
    <r>
      <rPr>
        <sz val="11"/>
        <rFont val="Arial"/>
        <family val="2"/>
      </rPr>
      <t xml:space="preserve"> FORNECIMENTO DE ESTRUTURA DE GRID Q 30 METÁLICA EM ALUMÍNIO (LxCxA) COM SUSTENTAÇÃO. </t>
    </r>
  </si>
  <si>
    <r>
      <rPr>
        <b/>
        <sz val="11"/>
        <rFont val="Arial"/>
        <family val="2"/>
      </rPr>
      <t>SERVIÇO DE LOCAÇÃO DE EQUIPAMENTOS DE SOM DE GRANDE PORTE</t>
    </r>
    <r>
      <rPr>
        <sz val="11"/>
        <rFont val="Arial"/>
        <family val="2"/>
      </rPr>
      <t xml:space="preserve">, COM NO MÍNIMO 02 MESAS DIGITAIS COM 48 CANAIS DE ENTRADA, EQUALIZAÇÃO PARAMÉTRICA, COMPRESSOR, GATE POR CANAL, 24 CANAIS DE SAÍDA COM EQUALIZADOR GRÁFICO DE 31 BANDAS POR CANAL, 2 FONTES DE ALIMENTAÇÃO; SISTEMA DE SONORIZAÇÃO, COMPOSTO POR 12+A23:F33 CAIXAS POR LADO SISTEMA LINE ARRAY, COBERTURA VERTICAL DE 10 GRAUS, HORIZONTAL DE 120 GRAUS, SISTEMA D BUMPER PARA ELEVAÇÃO DO SISTEMA OU ACESSÓRIOS PARA TRABALHAR EM GROUND STACKED, 12 CAIXAS DE SUB GRAVE COM 2 FALANTES DE 18" CADA , POR LADO; SISTEMA DE AMPLIFICAÇÃO COM 6 RACKS DE POTÊNCIA COM 4 AMPLIFICADORES CLASSE D, COM NO MÍNIMO 2400 WATTS RMS POR CANAL EM 2 OMHS; 01 PROCESSADOR DIGITAL COM 4 ENTRADAS E 8 SAÍDAS;  SOFTWARE DE GERENCIAMENTO DO SISTEMA ATRAVÉS DE TABLET OU COMPUTADOR; 01  ULTICABO DE 56 CANAIS DE ENTRADA,  TRANSFORMADOR DE FASE POR CANAL COM COMPRIMENTO MÍNIMO DE 60 METROS; 01 MULTICABO DE SINAL DE 12 VIAS COM COMPRIMENTO MÍNIMO DE 60 METROS PARA O PROCESSAMENTO; MAIN POWER TRIFÁSICO DE 63 AMPÈRES POR FASE, REGULADOR DE  TENSÃO, VOLTÍMETRO E AMPERÍMETRO; SISTEMA DE COMUNICAÇÃO ENTRE P.A. E MONITOR; SISTEMA COM 10 MONITORES PASSIVOS TWO-WAY COM 02 FALANTES DE 12" E 1 DRIVE CADA; SISTEMA DE AMPLIFICAÇÃO COM 02 RACKS DE POTÊNCIA COM 4 AMPLIFICADORES CADA COM POSSIBILIDADE DE ATENDER 12 VIAS DE MONITORAÇÃO; SIDE FIL COMPOSTO POR 2 CAIXAS TREEWAY DE ALTA FREQUÊNCIA E 2 DE SUB GRAVE COM FALANTES DE 18" POR LADO;F SISTEMA DE AMPLIFICAÇÃO PARA ALIMENTAÇÃO DO SIDE FILL COMPOSTO POR 01 RACK COM 4 AMPLIFICADORES CLASSE D , POTÊNCIA MÍNIMA DE 1000 WATTS POR CANAL; MAIN POWER TRIFÁSICO DE 125  AMPÈRES POR FASE , REGULADOR DE TENSÃO, VOLTÍMETRO, AMPERÍMETRO E TRANSFORMADOR ISOLADOR DE 10.000 WATTS  PARA ALIMENTAÇÃO; MICROFONES COM PEDESTAIS, 06 (SEIS) MICROFONES SEM FIO, DIRECT BOX, SUB SNAKE COM MULTIPINOS.  BACK LINE: AMPLIFICADORES DE INSTRUMENTOS; 01 (UMA) BATERIA COMPLETA, BUMBO, CAIXA, 2 TONS, SURDO, 4 STANTS DE PRATO, MÁQUINA DE CONTRA TEMPO
</t>
    </r>
  </si>
  <si>
    <r>
      <rPr>
        <b/>
        <sz val="11"/>
        <rFont val="Arial"/>
        <family val="2"/>
      </rPr>
      <t xml:space="preserve">LOCAÇÃO DE SOM MÉDIO PORTE PARA PÚBLICO ATÉ 3.000 MIL </t>
    </r>
    <r>
      <rPr>
        <sz val="11"/>
        <rFont val="Arial"/>
        <family val="2"/>
      </rPr>
      <t>PESSOAS LOCAÇÃO DE SOM MÉDIO PORTE PARA PÚBLICO ATÉ 3.000 MIL PESSOAS COM 01 TÉCNICO E 01 AUXILIAR; SISTEMA LINE ARRAY COMPLETO COMPOSTO EM FLY 08 CAIXAS PARA  SUB GRAVES (16 FALANTES, 18 POLEGADAS  COM 800W RMS CADA); 08 CAIXAS VIAS MÉDIO GRAVE E MÉDIO AGUDO (1.000W RMS CADA); AMPLIFICADORES COMPATÍVEL COM O SISTEMA DE PA; 01 DIVISORES DE FREQÜÊNCIA  COM NO MÍNIMO 04 VIAS COM MÍNIMO 24 DB POR OITAVA, AJUSTE DE ÂNGULO DE FASE  ENTRE AS BANDAS, ENTRADAS E SAÍDAS BALANCEADAS; 02 EQUALIZADOR ESTÉREO  COM NO MÍNIMO 32 BANDAS E FILTROS DE 12 DB POR OITAVA; 02 PROCESSADORES DE EFEITOS COM REVERB E DELAY COM ENTRADAS E SAÍDAS BALANCEADAS E CONVERSORES AD/DA DE NO MÍNIMO 20 BITS; 08 CANAIS  ORES/LIMITADORES COM ENTRADAS E SAÍDAS BALANCEADAS; 01 MULTI CABO COM NO MÍNIMO 36 VIAS (60MTS); 08 CANAIS DE GATES COM ENTRADAS E SAÍDAS BALANCEADAS; 01 APARELHO DE CD PLAYER; 02 MIXING CONSOLE DIGITAL COM NO MÍNIMO 48 CANAIS CONTENDO O MÍNIMO DE 10 SAÍDAS AUXILIARES; 16 VIAS AUXILIARES MÁSTER LR; 04 BANDAS DE EQUALIZAÇÃO MAIS 01 PARAMÉTRICO COM PONTO DE INSERT EM TODOS OS CANAIS, 10 ONITORES TIPO SPOT  PASSIVO/ATIVO COM 500W RMS CADA E  RESPOSTA DE FREQUÊNCIA DE 60HZ A 17 KHZ; 05 EQUALIZADORES GRÁFICOS ESTÉREO COM  NO MÍNIMO 31 BANDAS POR CANAL E FILTROS DE 12 DB POR OITAVA; AMPLIFICADORES COMPATÍVEL COM O SISTEMA DE MONITORES;  01 SISTEMA DE SIDEFILL CONTENDO 02 CAIXAS PARA SUBGRAVES (04 FALANTES, 18  POLEGADAS COM 800W RMS CADA); 02 CAIXAS  VIAS MÉDIO GRAVE E MÉDIO AGUDO (1.000W  RMS CADA); 04 (QUATRO) RÁDIO COMUNICADORES COM FONE DE OUVIDO DE ALCANCE MÍNIMO DE 08 KM; 01 DIVISOR DE FREQÜÊNCIA COM NO MÍNIMO 04 VIAS COM MÍNIMO 24 DB POR OITAVA, AJUSTE DE ÂNGULO DE FASE ENTRE AS BANDAS, ENTRADAS E SAÍDAS BALANCEADAS, 01 BATERIA</t>
    </r>
    <r>
      <rPr>
        <b/>
        <sz val="11"/>
        <rFont val="Arial"/>
        <family val="2"/>
      </rPr>
      <t xml:space="preserve">
</t>
    </r>
  </si>
  <si>
    <t xml:space="preserve">VALOR TOTAL DO LOTE II </t>
  </si>
  <si>
    <t xml:space="preserve">VALOR TOTAL DO LOTE III </t>
  </si>
  <si>
    <t xml:space="preserve">SERVIÇO DE PRODUÇÃO DOS EVENTOS PARA  FINS DE MONTAGEM DE TODA ESTRUTURA NECESSÁRIA PARA REALIZAÇÃO DOS EVENTO,  COMPREENDENDO: PLANEJAMENTO; DIVULGAÇÃO, ORGANIZAÇÃO, EXECUÇÃO E  CONTROLE DE TODOS OS SERVIÇOS A SEREM PRESTADOS
</t>
  </si>
  <si>
    <t xml:space="preserve">VALOR TOTAL DO LOTE IV </t>
  </si>
  <si>
    <t>VALOR TOTAL DO LOTE V</t>
  </si>
  <si>
    <t>SHOW PIROTÉCNICO 1 COMPOSTO DE  GIRÂNDOLA 468 TIROS, KIT MORTEIRO 2’,3’, 4’ E 
5’ POL, TORTA 50 TUBOS CORES, KIT 100 TUBOS  LUZES E CORES E LEQUE 5’POL. (FOGOS SEM  SOM)</t>
  </si>
  <si>
    <t>SERVIÇO DE CONFECÇÃO E FORNECIMENTO  COM IMPRESSÃO GRÁFICA DE CARTAZES  MEDINDO 29,7 X 42,00CM.</t>
  </si>
  <si>
    <t>CONFECÇÃOFORNECIMENTOCOM IMPRESSÃO GRÁFICA DE FAIXA EM LONA MEDINDO 3,0 X 
0,90M</t>
  </si>
  <si>
    <t>SERVIÇO DE CONFECÇÃO IMPRESSOS, FOLDER COLORIDO (4X4), FRENTE E VERSO, FORMATO  DE LEQUE</t>
  </si>
  <si>
    <t>SERVIÇO DE COBERTURA FOTOGRÁFICA E  FILMAGEM COM EDIÇÃO DE VÍDEO E  DIVULGAÇÃO EM REDES SOCIAIS, RÁDIOS PARA  ATENDER O EVENTO</t>
  </si>
  <si>
    <t>LOCUTOR PARA APRESENTAÇÃO DA FESTA.  COM LOCUÇÃO POR NO MÍNIMO 04 HS  DIÁRIAS.</t>
  </si>
  <si>
    <t>BANHEIRO QUIMICO INDIVIDUAL: PORTÁTIL,  COM MONTAGEM E MANUTENÇÃO DIÁRIA E  DESMONTAGEM, EM POLIETILENO OU MATERIAL SIMILAR, COM TETO DIMENSÕES  MÍNIMAS DE 1,10M DE FRENTE X 1,10 DE  FUNDO X 2,10 DE ALTURA, COMPOSTO DE  CAIXA DE DEJETO, PORTA PAPEL HIGIÊNICO,  FECHAMENTO COM IDENTIFICAÇÃO DE  OCUPADO, PARA USO DO PÚBLICO EM GERAL,  (COM ASSEPSIA).</t>
  </si>
  <si>
    <t>DECORAÇÃO DO QUIOSQUE: PISCA DE LED TIPO CASCATA EM TODO CONTORNO DA EDIFICAÇÃO; 
ARABESCO EM FORMATO DE FLOCO DE NEVE (0,50X0,50): FIGURA LUMINOSA BIDIMENSIONAL, 
PRODUZIDA EM ESTRUTURA DE BARRA CHATA DE 1/8 X 3/8 DE POLEGADA; ARABESCO EM FORMATO DE  PINHEIRO COM ESTRELA (1,80X1,20): FIGURA LUMINOSA BIDIMENSIONAL, PRODUZIDA EM ESTRUTURA DE BARRA CHATA DE 1/8 X 3/8 DE POLEGADA; ARABESCO EM FORMATO DE VELA (1,50X0,50): FIGURA LUMINOSA BIDIMENSIONAL, PRODUZIDA EM ESTRUTURA DE BARRA CHATA DE 1/8 X 3/8 DE POLEGADA.</t>
  </si>
  <si>
    <t>ARABESCO EM FORMATO DE ESPETO COM ESTRELA  (1,50X1,20): FIGURA LUMINOSA BIDIMENSIONAL,  PRODUZIDA EM ESTRUTURA DE BARRA CHATA DE 1/8  X 3/8 DE POLEGADA</t>
  </si>
  <si>
    <t>ARABESCO EM FORMATO DE PINHEIRO DE NATAL  (180X120 M: FIGURA LUMINOSA BIDIMENSIONAL,  PRODUZIDA EM ESTRUTURA DE BARRA CHATA DE 1/8  X 3/8 DE POLEGADA.</t>
  </si>
  <si>
    <t>ARABESCO EM FORMATO DE ESTRELA (0,50X0,50): FIGURA LUMINOSA BIDIMENSIONAL, PRODUZIDA EM ESTRUTURA DE BARRA CHATA DE 1/8 X 3/8 DE POLEGADA.</t>
  </si>
  <si>
    <t>FIGURA NATALINA TIPO PAPAI NOEL SENTADO PRODUZIDO EM FIBRA DE VIDRO MEDINDO 
APROXIMADAMENTE 3,50 M DE ALTURA, 1,50 M DE LARGURA.</t>
  </si>
  <si>
    <t>ARABESCO EM FORMATO DE CAIXA DE PRESENTE (1,50X1,20): FIGURA LUMINOSA BIDIMENSIONAL, PRODUZIDA EM ESTRUTURA DE BARRA CHATA DE 1/8 X3/8 DE POLEGADA.</t>
  </si>
  <si>
    <t>ARABESCO TIPO FLOCO DE NEVE 5 PONTAS (0,50M):FIGURA LUMINOSA BIDIMENSIONAL, PRODUZIDA EM ESTRUTURA METÁLICA DE METALON, ZINCADA.</t>
  </si>
  <si>
    <t>DW COMERCIO E SERVIÇOS LTDA, CNPJ: 27.864.869/0001-30</t>
  </si>
  <si>
    <t>ARCNETI TELECOM E INFORMÁTICA EIRELI- ME, CNPJ: 08.044.934/0001-37</t>
  </si>
  <si>
    <t>ANDRÉ VIEIRA SILVA EIRELI- EPP, CNPJ: 04.162.481/0001-92</t>
  </si>
  <si>
    <t>CONTORNO DOS TRONCOS DE 10 ÁRVORES COM JOGOS DE LED A PROVA D’ÁGUA 
QUE DEVERÃO ATENDER AS NORMAS TÉCNICAS DE SEGURANÇA E AS CLASSES DE PROTEÇÃO IP65, TOTAL DE APROXIMADAMENTE 30 TRONCOS, MEDINDO 10,00 METROS CADA POR 0,50 METRO DE CIRCUNFERÊNCIA.  TOTALIZANDO A QUANTIA DE 120 PISCAS LED MODELO 100 LÂMPADAS LUZ FIXA COR BRANCO QUENTE 10M IP65 COM CONECTOR MACHO/FEMEA.</t>
  </si>
  <si>
    <t>SAT COMERCIO E SERVIÇOS LTDA, CNPJ: 01.221.604/0001-20</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</si>
</sst>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
    <numFmt numFmtId="166" formatCode="_-&quot;R$&quot;\ * #,##0.0_-;\-&quot;R$&quot;\ * #,##0.0_-;_-&quot;R$&quot;\ * &quot;-&quot;??_-;_-@_-"/>
    <numFmt numFmtId="167" formatCode="&quot;Sim&quot;;&quot;Sim&quot;;&quot;Não&quot;"/>
    <numFmt numFmtId="168" formatCode="&quot;Verdadeiro&quot;;&quot;Verdadeiro&quot;;&quot;Falso&quot;"/>
    <numFmt numFmtId="169" formatCode="&quot;Ativado&quot;;&quot;Ativado&quot;;&quot;Desativado&quot;"/>
    <numFmt numFmtId="170" formatCode="[$€-2]\ #,##0.00_);[Red]\([$€-2]\ #,##0.00\)"/>
    <numFmt numFmtId="171" formatCode="_-&quot;R$&quot;\ * #,##0.00_-;\-&quot;R$&quot;\ * #,##0.00_-;_-&quot;R$&quot;\ * &quot;-&quot;??_-;_-@"/>
    <numFmt numFmtId="172" formatCode="_-[$R$-416]\ * #,##0.00_-;\-[$R$-416]\ * #,##0.00_-;_-[$R$-416]\ * &quot;-&quot;??_-;_-@_-"/>
    <numFmt numFmtId="173" formatCode="#,##0;[Red]#,##0"/>
    <numFmt numFmtId="174" formatCode="000"/>
    <numFmt numFmtId="175" formatCode="#,##0.00;[Red]#,##0.00"/>
    <numFmt numFmtId="176" formatCode="&quot;R$&quot;\ #,##0.00;[Red]&quot;R$&quot;\ #,##0.00"/>
    <numFmt numFmtId="177" formatCode="&quot;R$&quot;\ #,##0.00"/>
    <numFmt numFmtId="178" formatCode="[$-416]dddd\,\ d&quot; de &quot;mmmm&quot; de &quot;yyyy"/>
  </numFmts>
  <fonts count="47">
    <font>
      <sz val="11"/>
      <color theme="1"/>
      <name val="Calibri"/>
      <family val="2"/>
    </font>
    <font>
      <sz val="11"/>
      <color indexed="8"/>
      <name val="Calibri"/>
      <family val="2"/>
    </font>
    <font>
      <b/>
      <sz val="11"/>
      <name val="Arial"/>
      <family val="2"/>
    </font>
    <font>
      <sz val="11"/>
      <name val="Arial"/>
      <family val="2"/>
    </font>
    <font>
      <sz val="11"/>
      <color indexed="8"/>
      <name val="Arial"/>
      <family val="2"/>
    </font>
    <font>
      <b/>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1"/>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Arial"/>
      <family val="2"/>
    </font>
    <font>
      <sz val="11"/>
      <color rgb="FF000000"/>
      <name val="Arial"/>
      <family val="2"/>
    </font>
    <font>
      <sz val="11"/>
      <color theme="1"/>
      <name val="Arial"/>
      <family val="2"/>
    </font>
    <font>
      <i/>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32" borderId="0" applyNumberFormat="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51">
    <xf numFmtId="0" fontId="0" fillId="0" borderId="0" xfId="0" applyFont="1" applyAlignment="1">
      <alignment/>
    </xf>
    <xf numFmtId="4" fontId="43" fillId="33" borderId="10" xfId="0" applyNumberFormat="1" applyFont="1" applyFill="1" applyBorder="1" applyAlignment="1">
      <alignment horizontal="center" vertical="center" wrapText="1"/>
    </xf>
    <xf numFmtId="1" fontId="2" fillId="0" borderId="10" xfId="46" applyNumberFormat="1" applyFont="1" applyFill="1" applyBorder="1" applyAlignment="1">
      <alignment horizontal="center" vertical="center" wrapText="1"/>
    </xf>
    <xf numFmtId="44" fontId="43" fillId="0" borderId="10" xfId="46" applyFont="1" applyFill="1" applyBorder="1" applyAlignment="1">
      <alignment horizontal="center" vertical="center" wrapText="1"/>
    </xf>
    <xf numFmtId="44" fontId="2" fillId="0" borderId="10" xfId="46"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4" fillId="0" borderId="10" xfId="0" applyFont="1" applyBorder="1" applyAlignment="1">
      <alignment horizontal="center" vertical="center" wrapText="1"/>
    </xf>
    <xf numFmtId="43" fontId="45" fillId="0" borderId="10" xfId="62" applyNumberFormat="1" applyFont="1" applyFill="1" applyBorder="1" applyAlignment="1">
      <alignment horizontal="center" vertical="center" wrapText="1"/>
    </xf>
    <xf numFmtId="43" fontId="45" fillId="0" borderId="10" xfId="62" applyNumberFormat="1" applyFont="1" applyFill="1" applyBorder="1" applyAlignment="1">
      <alignment vertical="center" wrapText="1"/>
    </xf>
    <xf numFmtId="43" fontId="3" fillId="0" borderId="10" xfId="62" applyNumberFormat="1" applyFont="1" applyFill="1" applyBorder="1" applyAlignment="1">
      <alignment vertical="center" wrapText="1"/>
    </xf>
    <xf numFmtId="44" fontId="43" fillId="0" borderId="10" xfId="62" applyNumberFormat="1" applyFont="1" applyFill="1" applyBorder="1" applyAlignment="1">
      <alignment horizontal="center" vertical="center" wrapText="1"/>
    </xf>
    <xf numFmtId="0" fontId="44"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44" fillId="0" borderId="10" xfId="0" applyFont="1" applyBorder="1" applyAlignment="1">
      <alignment horizontal="justify" vertical="center" wrapText="1"/>
    </xf>
    <xf numFmtId="43" fontId="45" fillId="0" borderId="10" xfId="46" applyNumberFormat="1" applyFont="1" applyFill="1" applyBorder="1" applyAlignment="1">
      <alignment vertical="center" wrapText="1"/>
    </xf>
    <xf numFmtId="43" fontId="45" fillId="0" borderId="10" xfId="62" applyNumberFormat="1" applyFont="1" applyFill="1" applyBorder="1" applyAlignment="1">
      <alignment horizontal="center" vertical="center" wrapText="1"/>
    </xf>
    <xf numFmtId="0" fontId="3" fillId="34" borderId="10" xfId="0" applyFont="1" applyFill="1" applyBorder="1" applyAlignment="1">
      <alignment horizontal="justify" vertical="center" wrapText="1"/>
    </xf>
    <xf numFmtId="44" fontId="43" fillId="0" borderId="10" xfId="62" applyNumberFormat="1" applyFont="1" applyFill="1" applyBorder="1" applyAlignment="1">
      <alignment vertical="center" wrapText="1"/>
    </xf>
    <xf numFmtId="44" fontId="2" fillId="0" borderId="10" xfId="0" applyNumberFormat="1" applyFont="1" applyFill="1" applyBorder="1" applyAlignment="1">
      <alignment vertical="center" wrapText="1"/>
    </xf>
    <xf numFmtId="0" fontId="45" fillId="34" borderId="0" xfId="0" applyFont="1" applyFill="1" applyBorder="1" applyAlignment="1">
      <alignment/>
    </xf>
    <xf numFmtId="0" fontId="45" fillId="34" borderId="0" xfId="0" applyFont="1" applyFill="1" applyBorder="1" applyAlignment="1">
      <alignment vertical="center"/>
    </xf>
    <xf numFmtId="0" fontId="45" fillId="34" borderId="0" xfId="0" applyFont="1" applyFill="1" applyBorder="1" applyAlignment="1">
      <alignment horizontal="center" vertical="center"/>
    </xf>
    <xf numFmtId="43" fontId="43" fillId="34" borderId="0" xfId="0" applyNumberFormat="1" applyFont="1" applyFill="1" applyBorder="1" applyAlignment="1">
      <alignment vertical="center"/>
    </xf>
    <xf numFmtId="0" fontId="43" fillId="34" borderId="0" xfId="0" applyFont="1" applyFill="1" applyBorder="1" applyAlignment="1">
      <alignment/>
    </xf>
    <xf numFmtId="44" fontId="45" fillId="34" borderId="0" xfId="46" applyFont="1" applyFill="1" applyBorder="1" applyAlignment="1">
      <alignment horizontal="center" vertical="center"/>
    </xf>
    <xf numFmtId="0" fontId="46" fillId="0" borderId="10" xfId="0" applyFont="1" applyBorder="1" applyAlignment="1">
      <alignment horizontal="center" vertical="center" wrapText="1"/>
    </xf>
    <xf numFmtId="0" fontId="2" fillId="34" borderId="10" xfId="0" applyFont="1" applyFill="1" applyBorder="1" applyAlignment="1">
      <alignment horizontal="right" vertical="center" wrapText="1"/>
    </xf>
    <xf numFmtId="0" fontId="2"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5" fillId="34" borderId="0" xfId="0" applyFont="1" applyFill="1" applyBorder="1" applyAlignment="1">
      <alignment horizontal="center" vertical="center"/>
    </xf>
    <xf numFmtId="43" fontId="45" fillId="0" borderId="10" xfId="62" applyNumberFormat="1" applyFont="1" applyFill="1" applyBorder="1" applyAlignment="1">
      <alignment horizontal="center" vertical="center" wrapText="1"/>
    </xf>
    <xf numFmtId="43" fontId="45" fillId="0" borderId="14" xfId="62" applyNumberFormat="1" applyFont="1" applyFill="1" applyBorder="1" applyAlignment="1">
      <alignment horizontal="center" vertical="center" wrapText="1"/>
    </xf>
    <xf numFmtId="43" fontId="45" fillId="0" borderId="15" xfId="62" applyNumberFormat="1" applyFont="1" applyFill="1" applyBorder="1" applyAlignment="1">
      <alignment horizontal="center" vertical="center" wrapText="1"/>
    </xf>
    <xf numFmtId="43" fontId="3" fillId="0" borderId="14" xfId="62" applyNumberFormat="1" applyFont="1" applyFill="1" applyBorder="1" applyAlignment="1">
      <alignment horizontal="center" vertical="center" wrapText="1"/>
    </xf>
    <xf numFmtId="43" fontId="3" fillId="0" borderId="15" xfId="62" applyNumberFormat="1" applyFont="1" applyFill="1" applyBorder="1" applyAlignment="1">
      <alignment horizontal="center" vertical="center" wrapText="1"/>
    </xf>
    <xf numFmtId="44" fontId="43" fillId="0" borderId="10" xfId="62" applyNumberFormat="1" applyFont="1" applyFill="1" applyBorder="1" applyAlignment="1">
      <alignment horizontal="center" vertical="center" wrapText="1"/>
    </xf>
    <xf numFmtId="0" fontId="2" fillId="34" borderId="0" xfId="0" applyFont="1" applyFill="1" applyBorder="1" applyAlignment="1">
      <alignment horizontal="center" vertical="center"/>
    </xf>
    <xf numFmtId="0" fontId="43" fillId="0"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190500</xdr:rowOff>
    </xdr:from>
    <xdr:to>
      <xdr:col>1</xdr:col>
      <xdr:colOff>504825</xdr:colOff>
      <xdr:row>2</xdr:row>
      <xdr:rowOff>0</xdr:rowOff>
    </xdr:to>
    <xdr:pic>
      <xdr:nvPicPr>
        <xdr:cNvPr id="1" name="Imagem 1" descr="Diagrama&#10;&#10;Descrição gerada automaticamente"/>
        <xdr:cNvPicPr preferRelativeResize="1">
          <a:picLocks noChangeAspect="1"/>
        </xdr:cNvPicPr>
      </xdr:nvPicPr>
      <xdr:blipFill>
        <a:blip r:embed="rId1"/>
        <a:stretch>
          <a:fillRect/>
        </a:stretch>
      </xdr:blipFill>
      <xdr:spPr>
        <a:xfrm>
          <a:off x="114300" y="190500"/>
          <a:ext cx="1314450" cy="714375"/>
        </a:xfrm>
        <a:prstGeom prst="rect">
          <a:avLst/>
        </a:prstGeom>
        <a:solidFill>
          <a:srgbClr val="FFFFFF"/>
        </a:solidFill>
        <a:ln w="9525" cmpd="sng">
          <a:noFill/>
        </a:ln>
      </xdr:spPr>
    </xdr:pic>
    <xdr:clientData/>
  </xdr:twoCellAnchor>
  <xdr:twoCellAnchor>
    <xdr:from>
      <xdr:col>8</xdr:col>
      <xdr:colOff>1152525</xdr:colOff>
      <xdr:row>0</xdr:row>
      <xdr:rowOff>0</xdr:rowOff>
    </xdr:from>
    <xdr:to>
      <xdr:col>9</xdr:col>
      <xdr:colOff>1619250</xdr:colOff>
      <xdr:row>1</xdr:row>
      <xdr:rowOff>123825</xdr:rowOff>
    </xdr:to>
    <xdr:pic>
      <xdr:nvPicPr>
        <xdr:cNvPr id="2" name="Imagem 9"/>
        <xdr:cNvPicPr preferRelativeResize="1">
          <a:picLocks noChangeAspect="1"/>
        </xdr:cNvPicPr>
      </xdr:nvPicPr>
      <xdr:blipFill>
        <a:blip r:embed="rId2"/>
        <a:stretch>
          <a:fillRect/>
        </a:stretch>
      </xdr:blipFill>
      <xdr:spPr>
        <a:xfrm>
          <a:off x="17964150" y="0"/>
          <a:ext cx="16192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0"/>
  <sheetViews>
    <sheetView tabSelected="1" zoomScale="55" zoomScaleNormal="55" zoomScaleSheetLayoutView="70" zoomScalePageLayoutView="25" workbookViewId="0" topLeftCell="A71">
      <selection activeCell="B90" sqref="B90"/>
    </sheetView>
  </sheetViews>
  <sheetFormatPr defaultColWidth="9.140625" defaultRowHeight="15"/>
  <cols>
    <col min="1" max="1" width="13.8515625" style="24" customWidth="1"/>
    <col min="2" max="2" width="102.421875" style="24" customWidth="1"/>
    <col min="3" max="3" width="15.7109375" style="24" customWidth="1"/>
    <col min="4" max="4" width="11.57421875" style="23" customWidth="1"/>
    <col min="5" max="5" width="26.57421875" style="23" customWidth="1"/>
    <col min="6" max="7" width="27.421875" style="23" customWidth="1"/>
    <col min="8" max="8" width="27.140625" style="23" customWidth="1"/>
    <col min="9" max="9" width="17.28125" style="27" customWidth="1"/>
    <col min="10" max="10" width="24.28125" style="23" bestFit="1" customWidth="1"/>
    <col min="11" max="11" width="19.00390625" style="22" customWidth="1"/>
    <col min="12" max="12" width="11.8515625" style="22" customWidth="1"/>
    <col min="13" max="13" width="3.57421875" style="22" customWidth="1"/>
    <col min="14" max="14" width="19.00390625" style="22" customWidth="1"/>
    <col min="15" max="15" width="5.421875" style="22" customWidth="1"/>
    <col min="16" max="16" width="10.57421875" style="22" bestFit="1" customWidth="1"/>
    <col min="17" max="16384" width="9.140625" style="22" customWidth="1"/>
  </cols>
  <sheetData>
    <row r="1" spans="1:10" ht="57" customHeight="1">
      <c r="A1" s="41" t="s">
        <v>13</v>
      </c>
      <c r="B1" s="41"/>
      <c r="C1" s="41"/>
      <c r="D1" s="41"/>
      <c r="E1" s="41"/>
      <c r="F1" s="41"/>
      <c r="G1" s="41"/>
      <c r="H1" s="41"/>
      <c r="I1" s="41"/>
      <c r="J1" s="41"/>
    </row>
    <row r="2" spans="1:10" ht="14.25">
      <c r="A2" s="41"/>
      <c r="B2" s="41"/>
      <c r="C2" s="41"/>
      <c r="D2" s="41"/>
      <c r="E2" s="41"/>
      <c r="F2" s="41"/>
      <c r="G2" s="41"/>
      <c r="H2" s="41"/>
      <c r="I2" s="41"/>
      <c r="J2" s="41"/>
    </row>
    <row r="3" spans="1:12" ht="60" customHeight="1">
      <c r="A3" s="30" t="s">
        <v>0</v>
      </c>
      <c r="B3" s="30" t="s">
        <v>4</v>
      </c>
      <c r="C3" s="30" t="s">
        <v>1</v>
      </c>
      <c r="D3" s="30" t="s">
        <v>5</v>
      </c>
      <c r="E3" s="1" t="s">
        <v>86</v>
      </c>
      <c r="F3" s="1" t="s">
        <v>85</v>
      </c>
      <c r="G3" s="1" t="s">
        <v>84</v>
      </c>
      <c r="H3" s="1" t="s">
        <v>88</v>
      </c>
      <c r="I3" s="2" t="s">
        <v>10</v>
      </c>
      <c r="J3" s="42" t="s">
        <v>12</v>
      </c>
      <c r="K3" s="34"/>
      <c r="L3" s="23"/>
    </row>
    <row r="4" spans="1:12" ht="52.5" customHeight="1">
      <c r="A4" s="30"/>
      <c r="B4" s="30"/>
      <c r="C4" s="30"/>
      <c r="D4" s="30"/>
      <c r="E4" s="3" t="s">
        <v>2</v>
      </c>
      <c r="F4" s="3" t="s">
        <v>2</v>
      </c>
      <c r="G4" s="3" t="s">
        <v>2</v>
      </c>
      <c r="H4" s="3" t="s">
        <v>2</v>
      </c>
      <c r="I4" s="4" t="s">
        <v>3</v>
      </c>
      <c r="J4" s="42"/>
      <c r="K4" s="34"/>
      <c r="L4" s="23"/>
    </row>
    <row r="5" spans="1:12" ht="15">
      <c r="A5" s="30" t="s">
        <v>14</v>
      </c>
      <c r="B5" s="30"/>
      <c r="C5" s="30"/>
      <c r="D5" s="30"/>
      <c r="E5" s="30"/>
      <c r="F5" s="30"/>
      <c r="G5" s="30"/>
      <c r="H5" s="30"/>
      <c r="I5" s="30"/>
      <c r="J5" s="30"/>
      <c r="K5" s="24"/>
      <c r="L5" s="23"/>
    </row>
    <row r="6" spans="1:12" ht="192.75" customHeight="1">
      <c r="A6" s="5">
        <v>1</v>
      </c>
      <c r="B6" s="6" t="s">
        <v>49</v>
      </c>
      <c r="C6" s="7" t="s">
        <v>6</v>
      </c>
      <c r="D6" s="7">
        <v>4</v>
      </c>
      <c r="E6" s="8">
        <v>18900</v>
      </c>
      <c r="F6" s="9">
        <v>19900</v>
      </c>
      <c r="G6" s="9">
        <v>20000</v>
      </c>
      <c r="H6" s="9">
        <v>16900</v>
      </c>
      <c r="I6" s="10">
        <f>ROUND(AVERAGE(E6:H6),2)</f>
        <v>18925</v>
      </c>
      <c r="J6" s="11">
        <f>_xlfn.IFERROR(I6*D6,0)</f>
        <v>75700</v>
      </c>
      <c r="K6" s="24"/>
      <c r="L6" s="23"/>
    </row>
    <row r="7" spans="1:12" ht="171" customHeight="1">
      <c r="A7" s="5">
        <v>2</v>
      </c>
      <c r="B7" s="12" t="s">
        <v>50</v>
      </c>
      <c r="C7" s="7" t="s">
        <v>7</v>
      </c>
      <c r="D7" s="7">
        <v>8</v>
      </c>
      <c r="E7" s="9">
        <v>10000</v>
      </c>
      <c r="F7" s="9">
        <v>11000</v>
      </c>
      <c r="G7" s="9">
        <v>11500</v>
      </c>
      <c r="H7" s="9">
        <v>9000</v>
      </c>
      <c r="I7" s="10">
        <f>ROUND(AVERAGE(E7:H7),2)</f>
        <v>10375</v>
      </c>
      <c r="J7" s="11">
        <f>_xlfn.IFERROR(I7*D7,0)</f>
        <v>83000</v>
      </c>
      <c r="K7" s="24"/>
      <c r="L7" s="23"/>
    </row>
    <row r="8" spans="1:12" ht="107.25" customHeight="1">
      <c r="A8" s="5">
        <v>3</v>
      </c>
      <c r="B8" s="13" t="s">
        <v>51</v>
      </c>
      <c r="C8" s="7" t="s">
        <v>7</v>
      </c>
      <c r="D8" s="7">
        <v>20</v>
      </c>
      <c r="E8" s="9">
        <v>4150</v>
      </c>
      <c r="F8" s="9">
        <v>5200</v>
      </c>
      <c r="G8" s="9">
        <v>5600</v>
      </c>
      <c r="H8" s="9">
        <v>3400</v>
      </c>
      <c r="I8" s="10">
        <f>ROUND(AVERAGE(E8:H8),2)</f>
        <v>4587.5</v>
      </c>
      <c r="J8" s="11">
        <f>_xlfn.IFERROR(I8*D8,0)</f>
        <v>91750</v>
      </c>
      <c r="K8" s="24"/>
      <c r="L8" s="23"/>
    </row>
    <row r="9" spans="1:12" ht="15.75" customHeight="1">
      <c r="A9" s="29" t="s">
        <v>18</v>
      </c>
      <c r="B9" s="29"/>
      <c r="C9" s="29"/>
      <c r="D9" s="29"/>
      <c r="E9" s="29"/>
      <c r="F9" s="29"/>
      <c r="G9" s="29"/>
      <c r="H9" s="29"/>
      <c r="I9" s="29"/>
      <c r="J9" s="11">
        <f>SUM(J6:J8)</f>
        <v>250450</v>
      </c>
      <c r="K9" s="24"/>
      <c r="L9" s="23"/>
    </row>
    <row r="10" spans="1:12" ht="15" customHeight="1">
      <c r="A10" s="31"/>
      <c r="B10" s="32"/>
      <c r="C10" s="32"/>
      <c r="D10" s="32"/>
      <c r="E10" s="32"/>
      <c r="F10" s="32"/>
      <c r="G10" s="32"/>
      <c r="H10" s="32"/>
      <c r="I10" s="32"/>
      <c r="J10" s="33"/>
      <c r="K10" s="24"/>
      <c r="L10" s="23"/>
    </row>
    <row r="11" spans="1:12" ht="15">
      <c r="A11" s="30" t="s">
        <v>15</v>
      </c>
      <c r="B11" s="30"/>
      <c r="C11" s="30"/>
      <c r="D11" s="30"/>
      <c r="E11" s="30"/>
      <c r="F11" s="30"/>
      <c r="G11" s="30"/>
      <c r="H11" s="30"/>
      <c r="I11" s="30"/>
      <c r="J11" s="30"/>
      <c r="K11" s="24"/>
      <c r="L11" s="23"/>
    </row>
    <row r="12" spans="1:12" ht="100.5">
      <c r="A12" s="5">
        <v>1</v>
      </c>
      <c r="B12" s="14" t="s">
        <v>52</v>
      </c>
      <c r="C12" s="7" t="s">
        <v>7</v>
      </c>
      <c r="D12" s="7">
        <v>4</v>
      </c>
      <c r="E12" s="9">
        <v>21999</v>
      </c>
      <c r="F12" s="9">
        <v>22800</v>
      </c>
      <c r="G12" s="9">
        <v>23000</v>
      </c>
      <c r="H12" s="9">
        <v>19900</v>
      </c>
      <c r="I12" s="10">
        <f>ROUND(AVERAGE(E12:H12),2)</f>
        <v>21924.75</v>
      </c>
      <c r="J12" s="11">
        <f>_xlfn.IFERROR(I12*D12,0)</f>
        <v>87699</v>
      </c>
      <c r="K12" s="24"/>
      <c r="L12" s="23"/>
    </row>
    <row r="13" spans="1:12" ht="104.25" customHeight="1">
      <c r="A13" s="5">
        <v>2</v>
      </c>
      <c r="B13" s="15" t="s">
        <v>53</v>
      </c>
      <c r="C13" s="7" t="s">
        <v>7</v>
      </c>
      <c r="D13" s="7">
        <v>8</v>
      </c>
      <c r="E13" s="9">
        <v>11200</v>
      </c>
      <c r="F13" s="9">
        <v>12300</v>
      </c>
      <c r="G13" s="9">
        <v>12500</v>
      </c>
      <c r="H13" s="9">
        <v>10750</v>
      </c>
      <c r="I13" s="10">
        <f aca="true" t="shared" si="0" ref="I13:I20">ROUND(AVERAGE(E13:H13),2)</f>
        <v>11687.5</v>
      </c>
      <c r="J13" s="11">
        <f aca="true" t="shared" si="1" ref="J13:J22">_xlfn.IFERROR(I13*D13,0)</f>
        <v>93500</v>
      </c>
      <c r="K13" s="24"/>
      <c r="L13" s="23"/>
    </row>
    <row r="14" spans="1:12" ht="101.25" customHeight="1">
      <c r="A14" s="5">
        <v>3</v>
      </c>
      <c r="B14" s="15" t="s">
        <v>54</v>
      </c>
      <c r="C14" s="7" t="s">
        <v>7</v>
      </c>
      <c r="D14" s="7">
        <v>20</v>
      </c>
      <c r="E14" s="9">
        <v>5890</v>
      </c>
      <c r="F14" s="9">
        <v>6890</v>
      </c>
      <c r="G14" s="9">
        <v>6990</v>
      </c>
      <c r="H14" s="9">
        <v>5000</v>
      </c>
      <c r="I14" s="10">
        <f t="shared" si="0"/>
        <v>6192.5</v>
      </c>
      <c r="J14" s="11">
        <f t="shared" si="1"/>
        <v>123850</v>
      </c>
      <c r="K14" s="24"/>
      <c r="L14" s="23"/>
    </row>
    <row r="15" spans="1:12" ht="114.75">
      <c r="A15" s="5">
        <v>4</v>
      </c>
      <c r="B15" s="16" t="s">
        <v>55</v>
      </c>
      <c r="C15" s="7" t="s">
        <v>7</v>
      </c>
      <c r="D15" s="7">
        <v>4</v>
      </c>
      <c r="E15" s="10">
        <v>18650</v>
      </c>
      <c r="F15" s="9">
        <v>19500</v>
      </c>
      <c r="G15" s="9">
        <v>20050</v>
      </c>
      <c r="H15" s="9">
        <v>17900</v>
      </c>
      <c r="I15" s="10">
        <f t="shared" si="0"/>
        <v>19025</v>
      </c>
      <c r="J15" s="11">
        <f t="shared" si="1"/>
        <v>76100</v>
      </c>
      <c r="K15" s="24"/>
      <c r="L15" s="23"/>
    </row>
    <row r="16" spans="1:12" ht="108.75" customHeight="1">
      <c r="A16" s="5">
        <v>5</v>
      </c>
      <c r="B16" s="14" t="s">
        <v>56</v>
      </c>
      <c r="C16" s="7" t="s">
        <v>7</v>
      </c>
      <c r="D16" s="7">
        <v>4</v>
      </c>
      <c r="E16" s="10">
        <v>12900</v>
      </c>
      <c r="F16" s="9">
        <v>13400</v>
      </c>
      <c r="G16" s="9">
        <v>13800</v>
      </c>
      <c r="H16" s="9">
        <v>11600</v>
      </c>
      <c r="I16" s="10">
        <f t="shared" si="0"/>
        <v>12925</v>
      </c>
      <c r="J16" s="11">
        <f t="shared" si="1"/>
        <v>51700</v>
      </c>
      <c r="K16" s="24"/>
      <c r="L16" s="23"/>
    </row>
    <row r="17" spans="1:12" ht="69.75" customHeight="1">
      <c r="A17" s="5">
        <v>6</v>
      </c>
      <c r="B17" s="14" t="s">
        <v>57</v>
      </c>
      <c r="C17" s="7" t="s">
        <v>1</v>
      </c>
      <c r="D17" s="7">
        <v>500</v>
      </c>
      <c r="E17" s="10">
        <v>59</v>
      </c>
      <c r="F17" s="9">
        <v>64</v>
      </c>
      <c r="G17" s="9">
        <v>66</v>
      </c>
      <c r="H17" s="9">
        <v>50</v>
      </c>
      <c r="I17" s="10">
        <f t="shared" si="0"/>
        <v>59.75</v>
      </c>
      <c r="J17" s="11">
        <f>_xlfn.IFERROR(I17*D17,0)</f>
        <v>29875</v>
      </c>
      <c r="K17" s="24"/>
      <c r="L17" s="23"/>
    </row>
    <row r="18" spans="1:12" ht="157.5">
      <c r="A18" s="5">
        <v>7</v>
      </c>
      <c r="B18" s="14" t="s">
        <v>58</v>
      </c>
      <c r="C18" s="7" t="s">
        <v>1</v>
      </c>
      <c r="D18" s="7">
        <v>500</v>
      </c>
      <c r="E18" s="9">
        <v>46</v>
      </c>
      <c r="F18" s="17">
        <v>56</v>
      </c>
      <c r="G18" s="9">
        <v>58</v>
      </c>
      <c r="H18" s="9">
        <v>40</v>
      </c>
      <c r="I18" s="10">
        <f t="shared" si="0"/>
        <v>50</v>
      </c>
      <c r="J18" s="11">
        <f t="shared" si="1"/>
        <v>25000</v>
      </c>
      <c r="K18" s="24"/>
      <c r="L18" s="23"/>
    </row>
    <row r="19" spans="1:12" ht="37.5" customHeight="1">
      <c r="A19" s="5">
        <v>8</v>
      </c>
      <c r="B19" s="14" t="s">
        <v>59</v>
      </c>
      <c r="C19" s="7" t="s">
        <v>6</v>
      </c>
      <c r="D19" s="7">
        <v>6</v>
      </c>
      <c r="E19" s="9">
        <v>28999</v>
      </c>
      <c r="F19" s="9">
        <v>29350</v>
      </c>
      <c r="G19" s="9">
        <v>29500</v>
      </c>
      <c r="H19" s="9">
        <v>27000</v>
      </c>
      <c r="I19" s="10">
        <f t="shared" si="0"/>
        <v>28712.25</v>
      </c>
      <c r="J19" s="11">
        <f t="shared" si="1"/>
        <v>172273.5</v>
      </c>
      <c r="K19" s="24"/>
      <c r="L19" s="23"/>
    </row>
    <row r="20" spans="1:12" ht="129">
      <c r="A20" s="5">
        <v>9</v>
      </c>
      <c r="B20" s="14" t="s">
        <v>60</v>
      </c>
      <c r="C20" s="7" t="s">
        <v>6</v>
      </c>
      <c r="D20" s="7">
        <v>50</v>
      </c>
      <c r="E20" s="9">
        <v>690</v>
      </c>
      <c r="F20" s="9">
        <v>800</v>
      </c>
      <c r="G20" s="9">
        <v>900</v>
      </c>
      <c r="H20" s="9">
        <v>600</v>
      </c>
      <c r="I20" s="10">
        <f t="shared" si="0"/>
        <v>747.5</v>
      </c>
      <c r="J20" s="11">
        <f t="shared" si="1"/>
        <v>37375</v>
      </c>
      <c r="K20" s="24"/>
      <c r="L20" s="23"/>
    </row>
    <row r="21" spans="1:12" ht="100.5">
      <c r="A21" s="5">
        <v>10</v>
      </c>
      <c r="B21" s="14" t="s">
        <v>61</v>
      </c>
      <c r="C21" s="7" t="s">
        <v>6</v>
      </c>
      <c r="D21" s="7">
        <v>50</v>
      </c>
      <c r="E21" s="9">
        <v>1150</v>
      </c>
      <c r="F21" s="9">
        <v>2220</v>
      </c>
      <c r="G21" s="9">
        <v>2350</v>
      </c>
      <c r="H21" s="9">
        <v>900</v>
      </c>
      <c r="I21" s="10">
        <f>ROUND(AVERAGE(E21:H21),2)</f>
        <v>1655</v>
      </c>
      <c r="J21" s="11">
        <f t="shared" si="1"/>
        <v>82750</v>
      </c>
      <c r="K21" s="24"/>
      <c r="L21" s="23"/>
    </row>
    <row r="22" spans="1:12" ht="33" customHeight="1">
      <c r="A22" s="5">
        <v>11</v>
      </c>
      <c r="B22" s="14" t="s">
        <v>62</v>
      </c>
      <c r="C22" s="7" t="s">
        <v>16</v>
      </c>
      <c r="D22" s="7">
        <v>500</v>
      </c>
      <c r="E22" s="9">
        <v>50</v>
      </c>
      <c r="F22" s="9">
        <v>59</v>
      </c>
      <c r="G22" s="9">
        <v>61</v>
      </c>
      <c r="H22" s="9">
        <v>50</v>
      </c>
      <c r="I22" s="10">
        <f>ROUND(AVERAGE(E22:H22),2)</f>
        <v>55</v>
      </c>
      <c r="J22" s="11">
        <f t="shared" si="1"/>
        <v>27500</v>
      </c>
      <c r="K22" s="24"/>
      <c r="L22" s="23"/>
    </row>
    <row r="23" spans="1:12" ht="15">
      <c r="A23" s="29" t="s">
        <v>65</v>
      </c>
      <c r="B23" s="29"/>
      <c r="C23" s="29"/>
      <c r="D23" s="29"/>
      <c r="E23" s="29"/>
      <c r="F23" s="29"/>
      <c r="G23" s="29"/>
      <c r="H23" s="29"/>
      <c r="I23" s="29"/>
      <c r="J23" s="11">
        <f>SUM(J12:J22)</f>
        <v>807622.5</v>
      </c>
      <c r="K23" s="24"/>
      <c r="L23" s="23"/>
    </row>
    <row r="24" spans="1:12" ht="15" customHeight="1">
      <c r="A24" s="31"/>
      <c r="B24" s="32"/>
      <c r="C24" s="32"/>
      <c r="D24" s="32"/>
      <c r="E24" s="32"/>
      <c r="F24" s="32"/>
      <c r="G24" s="32"/>
      <c r="H24" s="32"/>
      <c r="I24" s="32"/>
      <c r="J24" s="33"/>
      <c r="K24" s="24"/>
      <c r="L24" s="23"/>
    </row>
    <row r="25" spans="1:12" ht="21.75" customHeight="1">
      <c r="A25" s="30" t="s">
        <v>17</v>
      </c>
      <c r="B25" s="30"/>
      <c r="C25" s="30"/>
      <c r="D25" s="30"/>
      <c r="E25" s="30"/>
      <c r="F25" s="30"/>
      <c r="G25" s="30"/>
      <c r="H25" s="30"/>
      <c r="I25" s="30"/>
      <c r="J25" s="30"/>
      <c r="K25" s="24"/>
      <c r="L25" s="23"/>
    </row>
    <row r="26" spans="1:12" ht="147" customHeight="1">
      <c r="A26" s="44">
        <v>1</v>
      </c>
      <c r="B26" s="43" t="s">
        <v>63</v>
      </c>
      <c r="C26" s="44" t="s">
        <v>6</v>
      </c>
      <c r="D26" s="44">
        <v>4</v>
      </c>
      <c r="E26" s="35">
        <v>29000</v>
      </c>
      <c r="F26" s="35">
        <v>29800</v>
      </c>
      <c r="G26" s="35">
        <v>29900</v>
      </c>
      <c r="H26" s="36">
        <v>27000</v>
      </c>
      <c r="I26" s="38">
        <f>ROUND(AVERAGE(E26:H27),2)</f>
        <v>28925</v>
      </c>
      <c r="J26" s="40">
        <f>_xlfn.IFERROR(I26*D26,0)</f>
        <v>115700</v>
      </c>
      <c r="K26" s="24"/>
      <c r="L26" s="23"/>
    </row>
    <row r="27" spans="1:12" ht="222.75" customHeight="1">
      <c r="A27" s="44"/>
      <c r="B27" s="43"/>
      <c r="C27" s="44"/>
      <c r="D27" s="44"/>
      <c r="E27" s="35"/>
      <c r="F27" s="35"/>
      <c r="G27" s="35"/>
      <c r="H27" s="37"/>
      <c r="I27" s="39"/>
      <c r="J27" s="40"/>
      <c r="K27" s="24"/>
      <c r="L27" s="23"/>
    </row>
    <row r="28" spans="1:12" ht="312" customHeight="1">
      <c r="A28" s="5">
        <v>2</v>
      </c>
      <c r="B28" s="19" t="s">
        <v>64</v>
      </c>
      <c r="C28" s="7" t="s">
        <v>6</v>
      </c>
      <c r="D28" s="7">
        <v>10</v>
      </c>
      <c r="E28" s="8">
        <v>14899</v>
      </c>
      <c r="F28" s="8">
        <v>15500</v>
      </c>
      <c r="G28" s="8">
        <v>15800</v>
      </c>
      <c r="H28" s="18">
        <v>13780</v>
      </c>
      <c r="I28" s="10">
        <f aca="true" t="shared" si="2" ref="I28:I36">ROUND(AVERAGE(E28:H28),2)</f>
        <v>14994.75</v>
      </c>
      <c r="J28" s="11">
        <f aca="true" t="shared" si="3" ref="J28:J36">_xlfn.IFERROR(I28*D28,0)</f>
        <v>149947.5</v>
      </c>
      <c r="K28" s="24"/>
      <c r="L28" s="23"/>
    </row>
    <row r="29" spans="1:12" ht="136.5" customHeight="1">
      <c r="A29" s="5">
        <v>3</v>
      </c>
      <c r="B29" s="19" t="s">
        <v>19</v>
      </c>
      <c r="C29" s="7" t="s">
        <v>20</v>
      </c>
      <c r="D29" s="7">
        <v>20</v>
      </c>
      <c r="E29" s="8">
        <v>3000</v>
      </c>
      <c r="F29" s="8">
        <v>3700</v>
      </c>
      <c r="G29" s="8">
        <v>3900</v>
      </c>
      <c r="H29" s="18">
        <v>2600</v>
      </c>
      <c r="I29" s="10">
        <f t="shared" si="2"/>
        <v>3300</v>
      </c>
      <c r="J29" s="20">
        <f t="shared" si="3"/>
        <v>66000</v>
      </c>
      <c r="K29" s="24"/>
      <c r="L29" s="23"/>
    </row>
    <row r="30" spans="1:12" ht="72.75" customHeight="1">
      <c r="A30" s="5">
        <v>4</v>
      </c>
      <c r="B30" s="19" t="s">
        <v>21</v>
      </c>
      <c r="C30" s="7" t="s">
        <v>20</v>
      </c>
      <c r="D30" s="7">
        <v>15</v>
      </c>
      <c r="E30" s="8">
        <v>4900</v>
      </c>
      <c r="F30" s="8">
        <v>5800</v>
      </c>
      <c r="G30" s="8">
        <v>5800</v>
      </c>
      <c r="H30" s="18">
        <v>4500</v>
      </c>
      <c r="I30" s="10">
        <f t="shared" si="2"/>
        <v>5250</v>
      </c>
      <c r="J30" s="20">
        <f t="shared" si="3"/>
        <v>78750</v>
      </c>
      <c r="K30" s="24"/>
      <c r="L30" s="23"/>
    </row>
    <row r="31" spans="1:12" ht="82.5" customHeight="1">
      <c r="A31" s="5">
        <v>5</v>
      </c>
      <c r="B31" s="19" t="s">
        <v>22</v>
      </c>
      <c r="C31" s="7" t="s">
        <v>23</v>
      </c>
      <c r="D31" s="7">
        <v>500</v>
      </c>
      <c r="E31" s="8">
        <v>220</v>
      </c>
      <c r="F31" s="8">
        <v>360</v>
      </c>
      <c r="G31" s="8">
        <v>390</v>
      </c>
      <c r="H31" s="18">
        <v>190</v>
      </c>
      <c r="I31" s="10">
        <f t="shared" si="2"/>
        <v>290</v>
      </c>
      <c r="J31" s="20">
        <f t="shared" si="3"/>
        <v>145000</v>
      </c>
      <c r="K31" s="24"/>
      <c r="L31" s="23"/>
    </row>
    <row r="32" spans="1:12" ht="66.75" customHeight="1">
      <c r="A32" s="5">
        <v>6</v>
      </c>
      <c r="B32" s="16" t="s">
        <v>24</v>
      </c>
      <c r="C32" s="7" t="s">
        <v>20</v>
      </c>
      <c r="D32" s="7">
        <v>30</v>
      </c>
      <c r="E32" s="8">
        <v>6995</v>
      </c>
      <c r="F32" s="8">
        <v>7400</v>
      </c>
      <c r="G32" s="8">
        <v>7600</v>
      </c>
      <c r="H32" s="18">
        <v>6000</v>
      </c>
      <c r="I32" s="10">
        <f t="shared" si="2"/>
        <v>6998.75</v>
      </c>
      <c r="J32" s="20">
        <f t="shared" si="3"/>
        <v>209962.5</v>
      </c>
      <c r="K32" s="24"/>
      <c r="L32" s="23"/>
    </row>
    <row r="33" spans="1:12" ht="62.25" customHeight="1">
      <c r="A33" s="5">
        <v>7</v>
      </c>
      <c r="B33" s="16" t="s">
        <v>25</v>
      </c>
      <c r="C33" s="7" t="s">
        <v>20</v>
      </c>
      <c r="D33" s="7">
        <v>30</v>
      </c>
      <c r="E33" s="8">
        <v>4920</v>
      </c>
      <c r="F33" s="8">
        <v>5500</v>
      </c>
      <c r="G33" s="8">
        <v>5700</v>
      </c>
      <c r="H33" s="18">
        <v>4300</v>
      </c>
      <c r="I33" s="10">
        <f t="shared" si="2"/>
        <v>5105</v>
      </c>
      <c r="J33" s="20">
        <f t="shared" si="3"/>
        <v>153150</v>
      </c>
      <c r="K33" s="24"/>
      <c r="L33" s="23"/>
    </row>
    <row r="34" spans="1:12" ht="122.25" customHeight="1">
      <c r="A34" s="5">
        <v>8</v>
      </c>
      <c r="B34" s="16" t="s">
        <v>26</v>
      </c>
      <c r="C34" s="7" t="s">
        <v>20</v>
      </c>
      <c r="D34" s="7">
        <v>15</v>
      </c>
      <c r="E34" s="8">
        <v>5600</v>
      </c>
      <c r="F34" s="8">
        <v>5900</v>
      </c>
      <c r="G34" s="8">
        <v>6000</v>
      </c>
      <c r="H34" s="18">
        <v>5000</v>
      </c>
      <c r="I34" s="10">
        <f t="shared" si="2"/>
        <v>5625</v>
      </c>
      <c r="J34" s="20">
        <f t="shared" si="3"/>
        <v>84375</v>
      </c>
      <c r="K34" s="24"/>
      <c r="L34" s="23"/>
    </row>
    <row r="35" spans="1:12" ht="63.75" customHeight="1">
      <c r="A35" s="5">
        <v>9</v>
      </c>
      <c r="B35" s="16" t="s">
        <v>27</v>
      </c>
      <c r="C35" s="7" t="s">
        <v>20</v>
      </c>
      <c r="D35" s="7">
        <v>30</v>
      </c>
      <c r="E35" s="8">
        <v>1700</v>
      </c>
      <c r="F35" s="8">
        <v>2000</v>
      </c>
      <c r="G35" s="8">
        <v>2300</v>
      </c>
      <c r="H35" s="18">
        <v>1500</v>
      </c>
      <c r="I35" s="10">
        <f t="shared" si="2"/>
        <v>1875</v>
      </c>
      <c r="J35" s="20">
        <f t="shared" si="3"/>
        <v>56250</v>
      </c>
      <c r="K35" s="24"/>
      <c r="L35" s="23"/>
    </row>
    <row r="36" spans="1:12" ht="180.75" customHeight="1">
      <c r="A36" s="5">
        <v>10</v>
      </c>
      <c r="B36" s="16" t="s">
        <v>28</v>
      </c>
      <c r="C36" s="7" t="s">
        <v>20</v>
      </c>
      <c r="D36" s="7">
        <v>10</v>
      </c>
      <c r="E36" s="8">
        <v>18670</v>
      </c>
      <c r="F36" s="8">
        <v>19450</v>
      </c>
      <c r="G36" s="8">
        <v>19500</v>
      </c>
      <c r="H36" s="18">
        <v>18000</v>
      </c>
      <c r="I36" s="10">
        <f t="shared" si="2"/>
        <v>18905</v>
      </c>
      <c r="J36" s="20">
        <f t="shared" si="3"/>
        <v>189050</v>
      </c>
      <c r="K36" s="24"/>
      <c r="L36" s="23"/>
    </row>
    <row r="37" spans="1:12" ht="31.5" customHeight="1">
      <c r="A37" s="29" t="s">
        <v>66</v>
      </c>
      <c r="B37" s="29"/>
      <c r="C37" s="29"/>
      <c r="D37" s="29"/>
      <c r="E37" s="29"/>
      <c r="F37" s="29"/>
      <c r="G37" s="29"/>
      <c r="H37" s="29"/>
      <c r="I37" s="29"/>
      <c r="J37" s="11">
        <f>SUM(J26:J36)</f>
        <v>1248185</v>
      </c>
      <c r="K37" s="24"/>
      <c r="L37" s="23"/>
    </row>
    <row r="38" spans="1:12" ht="31.5" customHeight="1">
      <c r="A38" s="31"/>
      <c r="B38" s="32"/>
      <c r="C38" s="32"/>
      <c r="D38" s="32"/>
      <c r="E38" s="32"/>
      <c r="F38" s="32"/>
      <c r="G38" s="32"/>
      <c r="H38" s="32"/>
      <c r="I38" s="32"/>
      <c r="J38" s="33"/>
      <c r="K38" s="24"/>
      <c r="L38" s="23"/>
    </row>
    <row r="39" spans="1:12" ht="31.5" customHeight="1">
      <c r="A39" s="30" t="s">
        <v>29</v>
      </c>
      <c r="B39" s="30"/>
      <c r="C39" s="30"/>
      <c r="D39" s="30"/>
      <c r="E39" s="30"/>
      <c r="F39" s="30"/>
      <c r="G39" s="30"/>
      <c r="H39" s="30"/>
      <c r="I39" s="30"/>
      <c r="J39" s="30"/>
      <c r="K39" s="24"/>
      <c r="L39" s="23"/>
    </row>
    <row r="40" spans="1:12" ht="39.75" customHeight="1">
      <c r="A40" s="5">
        <v>1</v>
      </c>
      <c r="B40" s="16" t="s">
        <v>75</v>
      </c>
      <c r="C40" s="7" t="s">
        <v>20</v>
      </c>
      <c r="D40" s="7">
        <v>30</v>
      </c>
      <c r="E40" s="8">
        <v>890</v>
      </c>
      <c r="F40" s="8">
        <v>999</v>
      </c>
      <c r="G40" s="8">
        <v>1020</v>
      </c>
      <c r="H40" s="8">
        <v>800</v>
      </c>
      <c r="I40" s="10">
        <f>ROUND(AVERAGE(E40:H40),2)</f>
        <v>927.25</v>
      </c>
      <c r="J40" s="20">
        <f>_xlfn.IFERROR(I40*D40,0)</f>
        <v>27817.5</v>
      </c>
      <c r="K40" s="24"/>
      <c r="L40" s="23"/>
    </row>
    <row r="41" spans="1:12" ht="69.75" customHeight="1">
      <c r="A41" s="5">
        <v>2</v>
      </c>
      <c r="B41" s="19" t="s">
        <v>67</v>
      </c>
      <c r="C41" s="7" t="s">
        <v>30</v>
      </c>
      <c r="D41" s="7">
        <v>5</v>
      </c>
      <c r="E41" s="8">
        <v>5650</v>
      </c>
      <c r="F41" s="8">
        <v>6000</v>
      </c>
      <c r="G41" s="8">
        <v>6100</v>
      </c>
      <c r="H41" s="8">
        <v>5000</v>
      </c>
      <c r="I41" s="10">
        <f>ROUND(AVERAGE(E41:H41),2)</f>
        <v>5687.5</v>
      </c>
      <c r="J41" s="20">
        <f>_xlfn.IFERROR(I41*D41,0)</f>
        <v>28437.5</v>
      </c>
      <c r="K41" s="24"/>
      <c r="L41" s="23"/>
    </row>
    <row r="42" spans="1:12" ht="44.25" customHeight="1">
      <c r="A42" s="5">
        <v>3</v>
      </c>
      <c r="B42" s="19" t="s">
        <v>74</v>
      </c>
      <c r="C42" s="7" t="s">
        <v>20</v>
      </c>
      <c r="D42" s="7">
        <v>4</v>
      </c>
      <c r="E42" s="8">
        <v>4800</v>
      </c>
      <c r="F42" s="8">
        <v>5250</v>
      </c>
      <c r="G42" s="8">
        <v>5380</v>
      </c>
      <c r="H42" s="8">
        <v>4000</v>
      </c>
      <c r="I42" s="10">
        <f aca="true" t="shared" si="4" ref="I42:I47">ROUND(AVERAGE(E42:H42),2)</f>
        <v>4857.5</v>
      </c>
      <c r="J42" s="20">
        <f aca="true" t="shared" si="5" ref="J42:J47">_xlfn.IFERROR(I42*D42,0)</f>
        <v>19430</v>
      </c>
      <c r="K42" s="24"/>
      <c r="L42" s="23"/>
    </row>
    <row r="43" spans="1:12" ht="42" customHeight="1">
      <c r="A43" s="5">
        <v>4</v>
      </c>
      <c r="B43" s="19" t="s">
        <v>73</v>
      </c>
      <c r="C43" s="7" t="s">
        <v>1</v>
      </c>
      <c r="D43" s="7">
        <v>5000</v>
      </c>
      <c r="E43" s="8">
        <v>5</v>
      </c>
      <c r="F43" s="8">
        <v>8</v>
      </c>
      <c r="G43" s="8">
        <v>9.5</v>
      </c>
      <c r="H43" s="8">
        <v>6</v>
      </c>
      <c r="I43" s="10">
        <f t="shared" si="4"/>
        <v>7.13</v>
      </c>
      <c r="J43" s="20">
        <f t="shared" si="5"/>
        <v>35650</v>
      </c>
      <c r="K43" s="24"/>
      <c r="L43" s="23"/>
    </row>
    <row r="44" spans="1:12" ht="31.5" customHeight="1">
      <c r="A44" s="5">
        <v>5</v>
      </c>
      <c r="B44" s="19" t="s">
        <v>72</v>
      </c>
      <c r="C44" s="7" t="s">
        <v>1</v>
      </c>
      <c r="D44" s="7">
        <v>100</v>
      </c>
      <c r="E44" s="8">
        <v>4.9</v>
      </c>
      <c r="F44" s="8">
        <v>6.9</v>
      </c>
      <c r="G44" s="8">
        <v>7.8</v>
      </c>
      <c r="H44" s="8">
        <v>4.1</v>
      </c>
      <c r="I44" s="10">
        <f t="shared" si="4"/>
        <v>5.93</v>
      </c>
      <c r="J44" s="20">
        <f t="shared" si="5"/>
        <v>593</v>
      </c>
      <c r="K44" s="24"/>
      <c r="L44" s="23"/>
    </row>
    <row r="45" spans="1:12" ht="36.75" customHeight="1">
      <c r="A45" s="5">
        <v>6</v>
      </c>
      <c r="B45" s="19" t="s">
        <v>71</v>
      </c>
      <c r="C45" s="7" t="s">
        <v>1</v>
      </c>
      <c r="D45" s="7">
        <v>1000</v>
      </c>
      <c r="E45" s="8">
        <v>699</v>
      </c>
      <c r="F45" s="8">
        <v>780</v>
      </c>
      <c r="G45" s="8">
        <v>880</v>
      </c>
      <c r="H45" s="8">
        <v>600</v>
      </c>
      <c r="I45" s="10">
        <f t="shared" si="4"/>
        <v>739.75</v>
      </c>
      <c r="J45" s="20">
        <f t="shared" si="5"/>
        <v>739750</v>
      </c>
      <c r="K45" s="24"/>
      <c r="L45" s="23"/>
    </row>
    <row r="46" spans="1:12" ht="83.25" customHeight="1">
      <c r="A46" s="5">
        <v>7</v>
      </c>
      <c r="B46" s="19" t="s">
        <v>76</v>
      </c>
      <c r="C46" s="7" t="s">
        <v>20</v>
      </c>
      <c r="D46" s="7">
        <v>200</v>
      </c>
      <c r="E46" s="8">
        <v>700</v>
      </c>
      <c r="F46" s="8">
        <v>900</v>
      </c>
      <c r="G46" s="8">
        <v>950</v>
      </c>
      <c r="H46" s="8">
        <v>600</v>
      </c>
      <c r="I46" s="10">
        <f t="shared" si="4"/>
        <v>787.5</v>
      </c>
      <c r="J46" s="20">
        <f t="shared" si="5"/>
        <v>157500</v>
      </c>
      <c r="K46" s="24"/>
      <c r="L46" s="23"/>
    </row>
    <row r="47" spans="1:12" ht="65.25" customHeight="1">
      <c r="A47" s="5">
        <v>8</v>
      </c>
      <c r="B47" s="19" t="s">
        <v>31</v>
      </c>
      <c r="C47" s="7" t="s">
        <v>1</v>
      </c>
      <c r="D47" s="7">
        <v>1000</v>
      </c>
      <c r="E47" s="8">
        <v>59</v>
      </c>
      <c r="F47" s="8">
        <v>64</v>
      </c>
      <c r="G47" s="8">
        <v>70</v>
      </c>
      <c r="H47" s="8">
        <v>50</v>
      </c>
      <c r="I47" s="10">
        <f t="shared" si="4"/>
        <v>60.75</v>
      </c>
      <c r="J47" s="20">
        <f t="shared" si="5"/>
        <v>60750</v>
      </c>
      <c r="K47" s="24"/>
      <c r="L47" s="23"/>
    </row>
    <row r="48" spans="1:12" ht="31.5" customHeight="1">
      <c r="A48" s="29" t="s">
        <v>68</v>
      </c>
      <c r="B48" s="29"/>
      <c r="C48" s="29"/>
      <c r="D48" s="29"/>
      <c r="E48" s="29"/>
      <c r="F48" s="29"/>
      <c r="G48" s="29"/>
      <c r="H48" s="29"/>
      <c r="I48" s="29"/>
      <c r="J48" s="11">
        <f>SUM(J40:J47)</f>
        <v>1069928</v>
      </c>
      <c r="K48" s="24"/>
      <c r="L48" s="23"/>
    </row>
    <row r="49" spans="1:12" ht="31.5" customHeight="1">
      <c r="A49" s="31"/>
      <c r="B49" s="32"/>
      <c r="C49" s="32"/>
      <c r="D49" s="32"/>
      <c r="E49" s="32"/>
      <c r="F49" s="32"/>
      <c r="G49" s="32"/>
      <c r="H49" s="32"/>
      <c r="I49" s="32"/>
      <c r="J49" s="33"/>
      <c r="K49" s="24"/>
      <c r="L49" s="23"/>
    </row>
    <row r="50" spans="1:12" ht="31.5" customHeight="1">
      <c r="A50" s="30" t="s">
        <v>32</v>
      </c>
      <c r="B50" s="30"/>
      <c r="C50" s="30"/>
      <c r="D50" s="30"/>
      <c r="E50" s="30"/>
      <c r="F50" s="30"/>
      <c r="G50" s="30"/>
      <c r="H50" s="30"/>
      <c r="I50" s="30"/>
      <c r="J50" s="30"/>
      <c r="K50" s="24"/>
      <c r="L50" s="23"/>
    </row>
    <row r="51" spans="1:12" ht="54.75" customHeight="1">
      <c r="A51" s="5">
        <v>1</v>
      </c>
      <c r="B51" s="19" t="s">
        <v>70</v>
      </c>
      <c r="C51" s="7" t="s">
        <v>8</v>
      </c>
      <c r="D51" s="7">
        <v>6</v>
      </c>
      <c r="E51" s="8">
        <v>15980</v>
      </c>
      <c r="F51" s="8">
        <v>16800</v>
      </c>
      <c r="G51" s="8">
        <v>16459.4</v>
      </c>
      <c r="H51" s="8">
        <v>14600</v>
      </c>
      <c r="I51" s="10">
        <f>ROUND(AVERAGE(E51:H51),2)</f>
        <v>15959.85</v>
      </c>
      <c r="J51" s="20">
        <f>_xlfn.IFERROR(I51*D51,0)</f>
        <v>95759.1</v>
      </c>
      <c r="K51" s="24"/>
      <c r="L51" s="23"/>
    </row>
    <row r="52" spans="1:12" ht="31.5" customHeight="1">
      <c r="A52" s="29" t="s">
        <v>69</v>
      </c>
      <c r="B52" s="29"/>
      <c r="C52" s="29"/>
      <c r="D52" s="29"/>
      <c r="E52" s="29"/>
      <c r="F52" s="29"/>
      <c r="G52" s="29"/>
      <c r="H52" s="29"/>
      <c r="I52" s="29"/>
      <c r="J52" s="11">
        <f>SUM(J51)</f>
        <v>95759.1</v>
      </c>
      <c r="K52" s="24"/>
      <c r="L52" s="23"/>
    </row>
    <row r="53" spans="1:12" ht="15" customHeight="1">
      <c r="A53" s="31"/>
      <c r="B53" s="32"/>
      <c r="C53" s="32"/>
      <c r="D53" s="32"/>
      <c r="E53" s="32"/>
      <c r="F53" s="32"/>
      <c r="G53" s="32"/>
      <c r="H53" s="32"/>
      <c r="I53" s="32"/>
      <c r="J53" s="33"/>
      <c r="K53" s="24"/>
      <c r="L53" s="23"/>
    </row>
    <row r="54" spans="1:12" ht="15">
      <c r="A54" s="30" t="s">
        <v>33</v>
      </c>
      <c r="B54" s="30"/>
      <c r="C54" s="30"/>
      <c r="D54" s="30"/>
      <c r="E54" s="30"/>
      <c r="F54" s="30"/>
      <c r="G54" s="30"/>
      <c r="H54" s="30"/>
      <c r="I54" s="30"/>
      <c r="J54" s="30"/>
      <c r="K54" s="24"/>
      <c r="L54" s="23"/>
    </row>
    <row r="55" spans="1:12" ht="56.25" customHeight="1">
      <c r="A55" s="5">
        <v>1</v>
      </c>
      <c r="B55" s="14" t="s">
        <v>35</v>
      </c>
      <c r="C55" s="7" t="s">
        <v>1</v>
      </c>
      <c r="D55" s="7">
        <v>1</v>
      </c>
      <c r="E55" s="8">
        <v>26000</v>
      </c>
      <c r="F55" s="8">
        <v>28000</v>
      </c>
      <c r="G55" s="10">
        <v>28990</v>
      </c>
      <c r="H55" s="8">
        <v>24000</v>
      </c>
      <c r="I55" s="8">
        <f>ROUND(AVERAGE(E55:H55),2)</f>
        <v>26747.5</v>
      </c>
      <c r="J55" s="20">
        <f>_xlfn.IFERROR(I55*D55,0)</f>
        <v>26747.5</v>
      </c>
      <c r="K55" s="24"/>
      <c r="L55" s="23"/>
    </row>
    <row r="56" spans="1:12" ht="36.75" customHeight="1">
      <c r="A56" s="5">
        <v>2</v>
      </c>
      <c r="B56" s="14" t="s">
        <v>36</v>
      </c>
      <c r="C56" s="7" t="s">
        <v>1</v>
      </c>
      <c r="D56" s="7">
        <v>1</v>
      </c>
      <c r="E56" s="8">
        <v>42000</v>
      </c>
      <c r="F56" s="8">
        <v>45000</v>
      </c>
      <c r="G56" s="10">
        <v>45250</v>
      </c>
      <c r="H56" s="8">
        <v>38000</v>
      </c>
      <c r="I56" s="8">
        <f aca="true" t="shared" si="6" ref="I56:I76">ROUND(AVERAGE(E56:H56),2)</f>
        <v>42562.5</v>
      </c>
      <c r="J56" s="20">
        <f aca="true" t="shared" si="7" ref="J56:J76">_xlfn.IFERROR(I56*D56,0)</f>
        <v>42562.5</v>
      </c>
      <c r="K56" s="24"/>
      <c r="L56" s="23"/>
    </row>
    <row r="57" spans="1:12" ht="94.5" customHeight="1">
      <c r="A57" s="5">
        <v>3</v>
      </c>
      <c r="B57" s="14" t="s">
        <v>87</v>
      </c>
      <c r="C57" s="7" t="s">
        <v>1</v>
      </c>
      <c r="D57" s="7">
        <v>30</v>
      </c>
      <c r="E57" s="8">
        <v>1800</v>
      </c>
      <c r="F57" s="8">
        <v>2000</v>
      </c>
      <c r="G57" s="10">
        <v>2250</v>
      </c>
      <c r="H57" s="8">
        <v>1500</v>
      </c>
      <c r="I57" s="8">
        <f t="shared" si="6"/>
        <v>1887.5</v>
      </c>
      <c r="J57" s="20">
        <f t="shared" si="7"/>
        <v>56625</v>
      </c>
      <c r="K57" s="24"/>
      <c r="L57" s="23"/>
    </row>
    <row r="58" spans="1:12" ht="128.25">
      <c r="A58" s="5">
        <v>4</v>
      </c>
      <c r="B58" s="14" t="s">
        <v>37</v>
      </c>
      <c r="C58" s="7" t="s">
        <v>1</v>
      </c>
      <c r="D58" s="7">
        <v>2</v>
      </c>
      <c r="E58" s="8">
        <v>18000</v>
      </c>
      <c r="F58" s="8">
        <v>18200</v>
      </c>
      <c r="G58" s="10">
        <v>18500</v>
      </c>
      <c r="H58" s="8">
        <v>16000</v>
      </c>
      <c r="I58" s="8">
        <f t="shared" si="6"/>
        <v>17675</v>
      </c>
      <c r="J58" s="20">
        <f t="shared" si="7"/>
        <v>35350</v>
      </c>
      <c r="K58" s="24"/>
      <c r="L58" s="23"/>
    </row>
    <row r="59" spans="1:12" ht="114">
      <c r="A59" s="5">
        <v>5</v>
      </c>
      <c r="B59" s="14" t="s">
        <v>77</v>
      </c>
      <c r="C59" s="7" t="s">
        <v>1</v>
      </c>
      <c r="D59" s="7">
        <v>6</v>
      </c>
      <c r="E59" s="8">
        <v>12000</v>
      </c>
      <c r="F59" s="8">
        <v>12200</v>
      </c>
      <c r="G59" s="10">
        <v>12300</v>
      </c>
      <c r="H59" s="8">
        <v>10500</v>
      </c>
      <c r="I59" s="8">
        <f t="shared" si="6"/>
        <v>11750</v>
      </c>
      <c r="J59" s="20">
        <f t="shared" si="7"/>
        <v>70500</v>
      </c>
      <c r="K59" s="24"/>
      <c r="L59" s="23"/>
    </row>
    <row r="60" spans="1:12" ht="48" customHeight="1">
      <c r="A60" s="5">
        <v>6</v>
      </c>
      <c r="B60" s="14" t="s">
        <v>78</v>
      </c>
      <c r="C60" s="7" t="s">
        <v>1</v>
      </c>
      <c r="D60" s="7">
        <v>8</v>
      </c>
      <c r="E60" s="8">
        <v>8000</v>
      </c>
      <c r="F60" s="8">
        <v>8200</v>
      </c>
      <c r="G60" s="10">
        <v>8300</v>
      </c>
      <c r="H60" s="8">
        <v>7000</v>
      </c>
      <c r="I60" s="8">
        <f t="shared" si="6"/>
        <v>7875</v>
      </c>
      <c r="J60" s="20">
        <f t="shared" si="7"/>
        <v>63000</v>
      </c>
      <c r="K60" s="24"/>
      <c r="L60" s="23"/>
    </row>
    <row r="61" spans="1:12" ht="48" customHeight="1">
      <c r="A61" s="5">
        <v>7</v>
      </c>
      <c r="B61" s="14" t="s">
        <v>79</v>
      </c>
      <c r="C61" s="7" t="s">
        <v>1</v>
      </c>
      <c r="D61" s="7">
        <v>8</v>
      </c>
      <c r="E61" s="8">
        <v>8600</v>
      </c>
      <c r="F61" s="8">
        <v>8700</v>
      </c>
      <c r="G61" s="10">
        <v>8900</v>
      </c>
      <c r="H61" s="8">
        <v>7000</v>
      </c>
      <c r="I61" s="8">
        <f t="shared" si="6"/>
        <v>8300</v>
      </c>
      <c r="J61" s="20">
        <f t="shared" si="7"/>
        <v>66400</v>
      </c>
      <c r="K61" s="24"/>
      <c r="L61" s="23"/>
    </row>
    <row r="62" spans="1:12" ht="48" customHeight="1">
      <c r="A62" s="5">
        <v>8</v>
      </c>
      <c r="B62" s="14" t="s">
        <v>80</v>
      </c>
      <c r="C62" s="7" t="s">
        <v>1</v>
      </c>
      <c r="D62" s="7">
        <v>8</v>
      </c>
      <c r="E62" s="8">
        <v>8500</v>
      </c>
      <c r="F62" s="8">
        <v>8700</v>
      </c>
      <c r="G62" s="10">
        <v>8980</v>
      </c>
      <c r="H62" s="8">
        <v>7000</v>
      </c>
      <c r="I62" s="8">
        <f t="shared" si="6"/>
        <v>8295</v>
      </c>
      <c r="J62" s="20">
        <f t="shared" si="7"/>
        <v>66360</v>
      </c>
      <c r="K62" s="24"/>
      <c r="L62" s="23"/>
    </row>
    <row r="63" spans="1:12" ht="48" customHeight="1">
      <c r="A63" s="5">
        <v>9</v>
      </c>
      <c r="B63" s="14" t="s">
        <v>83</v>
      </c>
      <c r="C63" s="7" t="s">
        <v>1</v>
      </c>
      <c r="D63" s="7">
        <v>8</v>
      </c>
      <c r="E63" s="8">
        <v>8500</v>
      </c>
      <c r="F63" s="8">
        <v>7790</v>
      </c>
      <c r="G63" s="10">
        <v>7850</v>
      </c>
      <c r="H63" s="8">
        <v>7200</v>
      </c>
      <c r="I63" s="8">
        <f t="shared" si="6"/>
        <v>7835</v>
      </c>
      <c r="J63" s="20">
        <f t="shared" si="7"/>
        <v>62680</v>
      </c>
      <c r="K63" s="24"/>
      <c r="L63" s="23"/>
    </row>
    <row r="64" spans="1:12" ht="38.25" customHeight="1">
      <c r="A64" s="5">
        <v>10</v>
      </c>
      <c r="B64" s="14" t="s">
        <v>82</v>
      </c>
      <c r="C64" s="28" t="s">
        <v>1</v>
      </c>
      <c r="D64" s="28">
        <v>8</v>
      </c>
      <c r="E64" s="8">
        <v>6200</v>
      </c>
      <c r="F64" s="8">
        <v>6500</v>
      </c>
      <c r="G64" s="10">
        <v>6600</v>
      </c>
      <c r="H64" s="8">
        <v>5900</v>
      </c>
      <c r="I64" s="8">
        <f t="shared" si="6"/>
        <v>6300</v>
      </c>
      <c r="J64" s="20">
        <f t="shared" si="7"/>
        <v>50400</v>
      </c>
      <c r="K64" s="24"/>
      <c r="L64" s="23"/>
    </row>
    <row r="65" spans="1:12" ht="38.25" customHeight="1">
      <c r="A65" s="5">
        <v>11</v>
      </c>
      <c r="B65" s="14" t="s">
        <v>81</v>
      </c>
      <c r="C65" s="7" t="s">
        <v>1</v>
      </c>
      <c r="D65" s="7">
        <v>4</v>
      </c>
      <c r="E65" s="8">
        <v>4800</v>
      </c>
      <c r="F65" s="8">
        <v>4900</v>
      </c>
      <c r="G65" s="10">
        <v>4990</v>
      </c>
      <c r="H65" s="8">
        <v>4000</v>
      </c>
      <c r="I65" s="8">
        <f t="shared" si="6"/>
        <v>4672.5</v>
      </c>
      <c r="J65" s="20">
        <f t="shared" si="7"/>
        <v>18690</v>
      </c>
      <c r="K65" s="24"/>
      <c r="L65" s="23"/>
    </row>
    <row r="66" spans="1:12" ht="85.5">
      <c r="A66" s="5">
        <v>12</v>
      </c>
      <c r="B66" s="14" t="s">
        <v>38</v>
      </c>
      <c r="C66" s="7" t="s">
        <v>1</v>
      </c>
      <c r="D66" s="7">
        <v>50</v>
      </c>
      <c r="E66" s="8">
        <v>3200</v>
      </c>
      <c r="F66" s="8">
        <v>3500</v>
      </c>
      <c r="G66" s="10">
        <v>3660</v>
      </c>
      <c r="H66" s="8">
        <v>3000</v>
      </c>
      <c r="I66" s="8">
        <f t="shared" si="6"/>
        <v>3340</v>
      </c>
      <c r="J66" s="20">
        <f t="shared" si="7"/>
        <v>167000</v>
      </c>
      <c r="K66" s="24"/>
      <c r="L66" s="23"/>
    </row>
    <row r="67" spans="1:12" ht="71.25">
      <c r="A67" s="5">
        <v>13</v>
      </c>
      <c r="B67" s="14" t="s">
        <v>39</v>
      </c>
      <c r="C67" s="7" t="s">
        <v>1</v>
      </c>
      <c r="D67" s="7">
        <v>8</v>
      </c>
      <c r="E67" s="8">
        <v>13000</v>
      </c>
      <c r="F67" s="8">
        <v>14000</v>
      </c>
      <c r="G67" s="10">
        <v>14200</v>
      </c>
      <c r="H67" s="8">
        <v>12000</v>
      </c>
      <c r="I67" s="8">
        <f t="shared" si="6"/>
        <v>13300</v>
      </c>
      <c r="J67" s="20">
        <f t="shared" si="7"/>
        <v>106400</v>
      </c>
      <c r="K67" s="24"/>
      <c r="L67" s="23"/>
    </row>
    <row r="68" spans="1:12" ht="15">
      <c r="A68" s="5">
        <v>14</v>
      </c>
      <c r="B68" s="14" t="s">
        <v>40</v>
      </c>
      <c r="C68" s="7" t="s">
        <v>34</v>
      </c>
      <c r="D68" s="7">
        <v>1000</v>
      </c>
      <c r="E68" s="8">
        <v>220</v>
      </c>
      <c r="F68" s="8">
        <v>250</v>
      </c>
      <c r="G68" s="10">
        <v>280</v>
      </c>
      <c r="H68" s="8">
        <v>199</v>
      </c>
      <c r="I68" s="8">
        <f t="shared" si="6"/>
        <v>237.25</v>
      </c>
      <c r="J68" s="20">
        <f t="shared" si="7"/>
        <v>237250</v>
      </c>
      <c r="K68" s="24"/>
      <c r="L68" s="23"/>
    </row>
    <row r="69" spans="1:12" ht="39.75" customHeight="1">
      <c r="A69" s="5">
        <v>15</v>
      </c>
      <c r="B69" s="14" t="s">
        <v>41</v>
      </c>
      <c r="C69" s="7" t="s">
        <v>1</v>
      </c>
      <c r="D69" s="7">
        <v>10</v>
      </c>
      <c r="E69" s="8">
        <v>320</v>
      </c>
      <c r="F69" s="8">
        <v>360</v>
      </c>
      <c r="G69" s="10">
        <v>390</v>
      </c>
      <c r="H69" s="8">
        <v>220</v>
      </c>
      <c r="I69" s="8">
        <f t="shared" si="6"/>
        <v>322.5</v>
      </c>
      <c r="J69" s="20">
        <f t="shared" si="7"/>
        <v>3225</v>
      </c>
      <c r="K69" s="24"/>
      <c r="L69" s="23"/>
    </row>
    <row r="70" spans="1:12" ht="39.75" customHeight="1">
      <c r="A70" s="5">
        <v>16</v>
      </c>
      <c r="B70" s="14" t="s">
        <v>42</v>
      </c>
      <c r="C70" s="7" t="s">
        <v>1</v>
      </c>
      <c r="D70" s="7">
        <v>10</v>
      </c>
      <c r="E70" s="8">
        <v>90</v>
      </c>
      <c r="F70" s="8">
        <v>119</v>
      </c>
      <c r="G70" s="10">
        <v>170</v>
      </c>
      <c r="H70" s="8">
        <v>63</v>
      </c>
      <c r="I70" s="8">
        <f t="shared" si="6"/>
        <v>110.5</v>
      </c>
      <c r="J70" s="20">
        <f t="shared" si="7"/>
        <v>1105</v>
      </c>
      <c r="K70" s="24"/>
      <c r="L70" s="23"/>
    </row>
    <row r="71" spans="1:12" ht="36.75" customHeight="1">
      <c r="A71" s="5">
        <v>17</v>
      </c>
      <c r="B71" s="14" t="s">
        <v>43</v>
      </c>
      <c r="C71" s="7" t="s">
        <v>1</v>
      </c>
      <c r="D71" s="7">
        <v>6</v>
      </c>
      <c r="E71" s="8">
        <v>600</v>
      </c>
      <c r="F71" s="8">
        <v>620</v>
      </c>
      <c r="G71" s="10">
        <v>650</v>
      </c>
      <c r="H71" s="8">
        <v>570</v>
      </c>
      <c r="I71" s="8">
        <f t="shared" si="6"/>
        <v>610</v>
      </c>
      <c r="J71" s="20">
        <f t="shared" si="7"/>
        <v>3660</v>
      </c>
      <c r="K71" s="24"/>
      <c r="L71" s="23"/>
    </row>
    <row r="72" spans="1:12" ht="36.75" customHeight="1">
      <c r="A72" s="5">
        <v>18</v>
      </c>
      <c r="B72" s="14" t="s">
        <v>44</v>
      </c>
      <c r="C72" s="7" t="s">
        <v>1</v>
      </c>
      <c r="D72" s="7">
        <v>40</v>
      </c>
      <c r="E72" s="8">
        <v>98</v>
      </c>
      <c r="F72" s="8">
        <v>119</v>
      </c>
      <c r="G72" s="10">
        <v>150</v>
      </c>
      <c r="H72" s="8">
        <v>66</v>
      </c>
      <c r="I72" s="8">
        <f t="shared" si="6"/>
        <v>108.25</v>
      </c>
      <c r="J72" s="20">
        <f t="shared" si="7"/>
        <v>4330</v>
      </c>
      <c r="K72" s="24"/>
      <c r="L72" s="23"/>
    </row>
    <row r="73" spans="1:12" ht="36.75" customHeight="1">
      <c r="A73" s="5">
        <v>19</v>
      </c>
      <c r="B73" s="14" t="s">
        <v>45</v>
      </c>
      <c r="C73" s="7" t="s">
        <v>1</v>
      </c>
      <c r="D73" s="7">
        <v>40</v>
      </c>
      <c r="E73" s="8">
        <v>98</v>
      </c>
      <c r="F73" s="8">
        <v>119</v>
      </c>
      <c r="G73" s="10">
        <v>130</v>
      </c>
      <c r="H73" s="8">
        <v>66</v>
      </c>
      <c r="I73" s="8">
        <f t="shared" si="6"/>
        <v>103.25</v>
      </c>
      <c r="J73" s="20">
        <f t="shared" si="7"/>
        <v>4130</v>
      </c>
      <c r="K73" s="24"/>
      <c r="L73" s="23"/>
    </row>
    <row r="74" spans="1:12" ht="36.75" customHeight="1">
      <c r="A74" s="5">
        <v>20</v>
      </c>
      <c r="B74" s="14" t="s">
        <v>46</v>
      </c>
      <c r="C74" s="7" t="s">
        <v>1</v>
      </c>
      <c r="D74" s="7">
        <v>4</v>
      </c>
      <c r="E74" s="8">
        <v>2200</v>
      </c>
      <c r="F74" s="8">
        <v>2500</v>
      </c>
      <c r="G74" s="10">
        <v>2650</v>
      </c>
      <c r="H74" s="8">
        <v>1790</v>
      </c>
      <c r="I74" s="8">
        <f t="shared" si="6"/>
        <v>2285</v>
      </c>
      <c r="J74" s="20">
        <f t="shared" si="7"/>
        <v>9140</v>
      </c>
      <c r="K74" s="24"/>
      <c r="L74" s="23"/>
    </row>
    <row r="75" spans="1:12" ht="36.75" customHeight="1">
      <c r="A75" s="5">
        <v>21</v>
      </c>
      <c r="B75" s="14" t="s">
        <v>47</v>
      </c>
      <c r="C75" s="7" t="s">
        <v>1</v>
      </c>
      <c r="D75" s="7">
        <v>900</v>
      </c>
      <c r="E75" s="8">
        <v>90</v>
      </c>
      <c r="F75" s="8">
        <v>98</v>
      </c>
      <c r="G75" s="10">
        <v>100</v>
      </c>
      <c r="H75" s="8">
        <v>70</v>
      </c>
      <c r="I75" s="8">
        <f t="shared" si="6"/>
        <v>89.5</v>
      </c>
      <c r="J75" s="20">
        <f t="shared" si="7"/>
        <v>80550</v>
      </c>
      <c r="K75" s="24"/>
      <c r="L75" s="23"/>
    </row>
    <row r="76" spans="1:12" ht="83.25" customHeight="1">
      <c r="A76" s="5">
        <v>22</v>
      </c>
      <c r="B76" s="14" t="s">
        <v>48</v>
      </c>
      <c r="C76" s="7" t="s">
        <v>8</v>
      </c>
      <c r="D76" s="7">
        <v>1</v>
      </c>
      <c r="E76" s="8">
        <v>21300</v>
      </c>
      <c r="F76" s="8">
        <v>25500</v>
      </c>
      <c r="G76" s="10">
        <v>25700</v>
      </c>
      <c r="H76" s="8">
        <v>18000</v>
      </c>
      <c r="I76" s="8">
        <f t="shared" si="6"/>
        <v>22625</v>
      </c>
      <c r="J76" s="20">
        <f t="shared" si="7"/>
        <v>22625</v>
      </c>
      <c r="K76" s="24"/>
      <c r="L76" s="23"/>
    </row>
    <row r="77" spans="1:12" ht="15">
      <c r="A77" s="29" t="s">
        <v>18</v>
      </c>
      <c r="B77" s="29"/>
      <c r="C77" s="29"/>
      <c r="D77" s="29"/>
      <c r="E77" s="29"/>
      <c r="F77" s="29"/>
      <c r="G77" s="29"/>
      <c r="H77" s="29"/>
      <c r="I77" s="29"/>
      <c r="J77" s="11">
        <f>SUM(J55:J76)</f>
        <v>1198730</v>
      </c>
      <c r="K77" s="24"/>
      <c r="L77" s="23"/>
    </row>
    <row r="78" spans="1:16" ht="31.5" customHeight="1">
      <c r="A78" s="29" t="s">
        <v>9</v>
      </c>
      <c r="B78" s="29"/>
      <c r="C78" s="29"/>
      <c r="D78" s="29"/>
      <c r="E78" s="29"/>
      <c r="F78" s="29"/>
      <c r="G78" s="29"/>
      <c r="H78" s="29"/>
      <c r="I78" s="29"/>
      <c r="J78" s="21">
        <f>SUM(J9,J23,J37,J48,J52,J77)</f>
        <v>4670674.6</v>
      </c>
      <c r="K78" s="25"/>
      <c r="L78" s="25"/>
      <c r="M78" s="26"/>
      <c r="N78" s="25"/>
      <c r="O78" s="26"/>
      <c r="P78" s="25"/>
    </row>
    <row r="79" spans="1:10" ht="25.5" customHeight="1">
      <c r="A79" s="45" t="s">
        <v>11</v>
      </c>
      <c r="B79" s="46"/>
      <c r="C79" s="46"/>
      <c r="D79" s="46"/>
      <c r="E79" s="46"/>
      <c r="F79" s="46"/>
      <c r="G79" s="46"/>
      <c r="H79" s="46"/>
      <c r="I79" s="46"/>
      <c r="J79" s="47"/>
    </row>
    <row r="80" spans="1:10" ht="12" customHeight="1">
      <c r="A80" s="48"/>
      <c r="B80" s="49"/>
      <c r="C80" s="49"/>
      <c r="D80" s="49"/>
      <c r="E80" s="49"/>
      <c r="F80" s="49"/>
      <c r="G80" s="49"/>
      <c r="H80" s="49"/>
      <c r="I80" s="49"/>
      <c r="J80" s="50"/>
    </row>
  </sheetData>
  <sheetProtection/>
  <mergeCells count="36">
    <mergeCell ref="A79:J80"/>
    <mergeCell ref="A25:J25"/>
    <mergeCell ref="A9:I9"/>
    <mergeCell ref="B26:B27"/>
    <mergeCell ref="A26:A27"/>
    <mergeCell ref="C26:C27"/>
    <mergeCell ref="D26:D27"/>
    <mergeCell ref="A1:J2"/>
    <mergeCell ref="A3:A4"/>
    <mergeCell ref="A23:I23"/>
    <mergeCell ref="E26:E27"/>
    <mergeCell ref="F26:F27"/>
    <mergeCell ref="J3:J4"/>
    <mergeCell ref="B3:B4"/>
    <mergeCell ref="A78:I78"/>
    <mergeCell ref="A52:I52"/>
    <mergeCell ref="A54:J54"/>
    <mergeCell ref="K3:K4"/>
    <mergeCell ref="A5:J5"/>
    <mergeCell ref="A11:J11"/>
    <mergeCell ref="G26:G27"/>
    <mergeCell ref="H26:H27"/>
    <mergeCell ref="I26:I27"/>
    <mergeCell ref="J26:J27"/>
    <mergeCell ref="D3:D4"/>
    <mergeCell ref="A37:I37"/>
    <mergeCell ref="A39:J39"/>
    <mergeCell ref="A77:I77"/>
    <mergeCell ref="A10:J10"/>
    <mergeCell ref="A24:J24"/>
    <mergeCell ref="A38:J38"/>
    <mergeCell ref="A49:J49"/>
    <mergeCell ref="A53:J53"/>
    <mergeCell ref="A48:I48"/>
    <mergeCell ref="A50:J50"/>
  </mergeCells>
  <printOptions horizontalCentered="1"/>
  <pageMargins left="0.7086614173228347" right="0.7086614173228347" top="1.141732283464567" bottom="1.1023622047244095" header="0.31496062992125984" footer="0.31496062992125984"/>
  <pageSetup fitToHeight="0" fitToWidth="1"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dc:creator>
  <cp:keywords/>
  <dc:description/>
  <cp:lastModifiedBy>root</cp:lastModifiedBy>
  <cp:lastPrinted>2022-11-29T15:18:17Z</cp:lastPrinted>
  <dcterms:created xsi:type="dcterms:W3CDTF">2010-08-02T21:54:36Z</dcterms:created>
  <dcterms:modified xsi:type="dcterms:W3CDTF">2022-11-29T19:15:07Z</dcterms:modified>
  <cp:category/>
  <cp:version/>
  <cp:contentType/>
  <cp:contentStatus/>
</cp:coreProperties>
</file>