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Lenovo\Desktop\Edila CPL\Desktop\SEMSA\PROC GESTÃO HOSPITALAR\"/>
    </mc:Choice>
  </mc:AlternateContent>
  <xr:revisionPtr revIDLastSave="0" documentId="13_ncr:1_{5D15F5A5-4159-4770-A798-76D054EE38F4}" xr6:coauthVersionLast="47" xr6:coauthVersionMax="47" xr10:uidLastSave="{00000000-0000-0000-0000-000000000000}"/>
  <bookViews>
    <workbookView xWindow="-120" yWindow="-120" windowWidth="20730" windowHeight="11040" tabRatio="318" activeTab="1" xr2:uid="{00000000-000D-0000-FFFF-FFFF00000000}"/>
  </bookViews>
  <sheets>
    <sheet name="MAPACOT" sheetId="1" r:id="rId1"/>
    <sheet name="Planilha1" sheetId="2" r:id="rId2"/>
  </sheets>
  <definedNames>
    <definedName name="_xlnm._FilterDatabase" localSheetId="0" hidden="1">MAPACOT!$G$1:$J$34</definedName>
    <definedName name="_xlnm.Print_Area" localSheetId="0">MAPACOT!$A$1:$L$21</definedName>
    <definedName name="OLE_LINK1" localSheetId="0">MAPACOT!#REF!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2" l="1"/>
  <c r="L4" i="2" s="1"/>
  <c r="J19" i="2"/>
  <c r="J18" i="2"/>
  <c r="K17" i="2"/>
  <c r="L17" i="2" s="1"/>
  <c r="J17" i="2"/>
  <c r="J16" i="2"/>
  <c r="J15" i="2"/>
  <c r="K14" i="2"/>
  <c r="L14" i="2" s="1"/>
  <c r="J14" i="2"/>
  <c r="J13" i="2"/>
  <c r="J12" i="2"/>
  <c r="K11" i="2"/>
  <c r="L11" i="2" s="1"/>
  <c r="J11" i="2"/>
  <c r="J9" i="2"/>
  <c r="J8" i="2"/>
  <c r="K7" i="2"/>
  <c r="L7" i="2" s="1"/>
  <c r="J7" i="2"/>
  <c r="J6" i="2"/>
  <c r="J5" i="2"/>
  <c r="J4" i="2"/>
  <c r="L22" i="1"/>
  <c r="L10" i="1"/>
  <c r="L14" i="1"/>
  <c r="L18" i="1"/>
  <c r="L2" i="1"/>
  <c r="L6" i="1"/>
  <c r="K10" i="1"/>
  <c r="K14" i="1"/>
  <c r="K18" i="1"/>
  <c r="K2" i="1"/>
  <c r="K6" i="1"/>
  <c r="J21" i="1"/>
  <c r="J13" i="1"/>
  <c r="J5" i="1"/>
  <c r="J2" i="1"/>
  <c r="J3" i="1"/>
  <c r="J4" i="1"/>
  <c r="L20" i="2" l="1"/>
  <c r="J20" i="1"/>
  <c r="J19" i="1"/>
  <c r="J18" i="1"/>
  <c r="J17" i="1"/>
  <c r="J16" i="1"/>
  <c r="J15" i="1"/>
  <c r="J14" i="1"/>
  <c r="J12" i="1"/>
  <c r="J11" i="1"/>
  <c r="J10" i="1"/>
  <c r="J7" i="1"/>
  <c r="J6" i="1"/>
  <c r="J9" i="1"/>
  <c r="J8" i="1"/>
</calcChain>
</file>

<file path=xl/sharedStrings.xml><?xml version="1.0" encoding="utf-8"?>
<sst xmlns="http://schemas.openxmlformats.org/spreadsheetml/2006/main" count="154" uniqueCount="51">
  <si>
    <t>ITEM</t>
  </si>
  <si>
    <t>DESCRIÇÃO</t>
  </si>
  <si>
    <t>RAZÃO SOCIAL*</t>
  </si>
  <si>
    <t>CNPJ*</t>
  </si>
  <si>
    <t>VALOR TOTAL DO FORNECEDOR</t>
  </si>
  <si>
    <t>QUANT.</t>
  </si>
  <si>
    <t>UND.</t>
  </si>
  <si>
    <t>VALOR UNT</t>
  </si>
  <si>
    <t xml:space="preserve">Cotação </t>
  </si>
  <si>
    <t>TOTAIS</t>
  </si>
  <si>
    <t>Link p/ IN:</t>
  </si>
  <si>
    <t>https://www.in.gov.br/en/web/dou/-/instrucao-normativa-n-73-de-5-de-agosto-de-2020-270711836</t>
  </si>
  <si>
    <t>ANÁLISE CRÍTICA DE VALORES ORÇADOS</t>
  </si>
  <si>
    <t>Responsável pela cotação:</t>
  </si>
  <si>
    <t>DE ACORDO:</t>
  </si>
  <si>
    <t>Declaro para todos os fins de direito, que a pesquisa de preços para futura aquisição/contratação dos itens presentes nesta, que o preço de referência foi formado nos ditames da INSTRUÇÃO NORMATIVA SEGES/ME Nº 73/2020, devidamente apontados na planilha acima.
Assim, afirmo que me responsabilizo pelo levantamento dos preços de acordo com a descrição dos itens.</t>
  </si>
  <si>
    <t>Data:</t>
  </si>
  <si>
    <t>VALOR MÉDIO UNITÁRIO COTADO</t>
  </si>
  <si>
    <t>VALOR MÉDIO TOTAL COTADO</t>
  </si>
  <si>
    <t>SERV</t>
  </si>
  <si>
    <t xml:space="preserve">INSTALAÇÃO DOS SISTEMAS: INCLUINDO CONVERSÃO DE DADOS, CONFIGURAÇÃO DOS APLICATIVOS E CAPACITAÇÃO DOS USUÁRIOS. </t>
  </si>
  <si>
    <t xml:space="preserve">SERVIÇOS DE INSTALAÇÃO, CONFIGURAÇÃO DE EQUIPAMENTOS ACCESS POINT COM FORNECIMENTO DE MATERIAL PA0RA HOTSPOT SOCIAL </t>
  </si>
  <si>
    <t xml:space="preserve">HOSPEDAGEM EM NUVEM DO SISTEMA, BACKUP E DISPONIBILIZAÇÃO DE NOVAS VERSÕES </t>
  </si>
  <si>
    <t>LOCAÇÃO DE SOFTWARE DE GESTÃO EM SAÚDE PARA TODO MUNICÍPIO INCLUINDO SUPORTE TÉCNICO E CUSTOMIZAÇÕES</t>
  </si>
  <si>
    <t xml:space="preserve">TEMPO. </t>
  </si>
  <si>
    <t xml:space="preserve">ANO </t>
  </si>
  <si>
    <t xml:space="preserve">MÊS </t>
  </si>
  <si>
    <t xml:space="preserve">CONSULTORIA, ASSESSORIA E SUPORTE TÉCNICO NA ESTRATÉGIA DA ATENÇÃO BÁSICA E CAOMPANHAMENTO DOS INDICADORES DE DESEMPENHO DO PROGRAMA PREVINE BRASIL, E-MULTI E SAÚDE BUCAL </t>
  </si>
  <si>
    <t xml:space="preserve">SERV </t>
  </si>
  <si>
    <t xml:space="preserve">W.S. DE SOUZA - EPP </t>
  </si>
  <si>
    <t>35.582.104/0001-36</t>
  </si>
  <si>
    <t xml:space="preserve">A R DE M MEDEIROS </t>
  </si>
  <si>
    <t>33.174.951/0001-36</t>
  </si>
  <si>
    <t xml:space="preserve">NTCS CONSULTORIA E SELEÇÃO EIRELI </t>
  </si>
  <si>
    <t>23.166.854/0001-48</t>
  </si>
  <si>
    <t xml:space="preserve">BANCO DE PREÇOS </t>
  </si>
  <si>
    <t>SERVIDOR; Édila Silvani stork. 
MATRICULA:  31104-1</t>
  </si>
  <si>
    <t>ALEX LIMA DA SILVA 
Sec. Mun. de Saúde
Port. Nº 142/21</t>
  </si>
  <si>
    <t xml:space="preserve">Quarta- feira; 19 de setembro de 2023. </t>
  </si>
  <si>
    <r>
      <t xml:space="preserve">A) </t>
    </r>
    <r>
      <rPr>
        <sz val="8"/>
        <color rgb="FF000000"/>
        <rFont val="Calibri"/>
        <family val="2"/>
        <scheme val="minor"/>
      </rPr>
      <t xml:space="preserve">Foram desconsideradas as cotações consideradas com valores inexequível, inconsistente ou excessivamente elevado?    </t>
    </r>
    <r>
      <rPr>
        <b/>
        <sz val="8"/>
        <color rgb="FF000000"/>
        <rFont val="Calibri"/>
        <family val="2"/>
        <scheme val="minor"/>
      </rPr>
      <t xml:space="preserve"> SIM </t>
    </r>
    <r>
      <rPr>
        <sz val="8"/>
        <color rgb="FF000000"/>
        <rFont val="Calibri"/>
        <family val="2"/>
        <scheme val="minor"/>
      </rPr>
      <t xml:space="preserve">( x )   (  ) </t>
    </r>
    <r>
      <rPr>
        <b/>
        <sz val="8"/>
        <color rgb="FF000000"/>
        <rFont val="Calibri"/>
        <family val="2"/>
        <scheme val="minor"/>
      </rPr>
      <t>NÃO</t>
    </r>
  </si>
  <si>
    <r>
      <t xml:space="preserve">B) </t>
    </r>
    <r>
      <rPr>
        <sz val="8"/>
        <color rgb="FF000000"/>
        <rFont val="Calibri"/>
        <family val="2"/>
        <scheme val="minor"/>
      </rPr>
      <t>Cite ou identifique os itens que tiveram valores enquadrados no item acima (valor inexequível, inconsistente, etc.) :</t>
    </r>
    <r>
      <rPr>
        <b/>
        <sz val="8"/>
        <color indexed="8"/>
        <rFont val="Calibri"/>
        <family val="2"/>
        <scheme val="minor"/>
      </rPr>
      <t xml:space="preserve"> Os itens em VERMELHO foram desconsiderados por estarem zerados ou considerados inexequiveis ou excessivamente elevados, apresentando valores abaixo ou acima de 50% do menor valor de mercado local praticado. </t>
    </r>
  </si>
  <si>
    <r>
      <rPr>
        <b/>
        <sz val="8"/>
        <color rgb="FF000000"/>
        <rFont val="Calibri"/>
        <family val="2"/>
        <scheme val="minor"/>
      </rPr>
      <t>C)</t>
    </r>
    <r>
      <rPr>
        <sz val="8"/>
        <color rgb="FF000000"/>
        <rFont val="Calibri"/>
        <family val="2"/>
        <scheme val="minor"/>
      </rPr>
      <t xml:space="preserve"> Os valores obtidos na pesquisa foram avaliados criticamente, no sentido de que suas médias não apresentam grandes variações, não comprometendo a estimativa do preço de referência, representando de forma satisfatória os preços praticados no mercado?  </t>
    </r>
    <r>
      <rPr>
        <b/>
        <sz val="8"/>
        <color rgb="FF000000"/>
        <rFont val="Calibri"/>
        <family val="2"/>
        <scheme val="minor"/>
      </rPr>
      <t xml:space="preserve">Sim, com a esclusão de valores do banco de preços da saúde que apresentaram grandes variações tanto para cima quanto para baixo, exemplo: item 01, foi possivel chegar em um equilibrio de preços com base aos valores praticados no mercado local. </t>
    </r>
  </si>
  <si>
    <r>
      <t xml:space="preserve">D) Método matemático aplicado: </t>
    </r>
    <r>
      <rPr>
        <b/>
        <sz val="8"/>
        <color rgb="FF000000"/>
        <rFont val="Calibri"/>
        <family val="2"/>
        <scheme val="minor"/>
      </rPr>
      <t>Utilização da média TRUNCADA</t>
    </r>
  </si>
  <si>
    <r>
      <rPr>
        <b/>
        <sz val="8"/>
        <color rgb="FF000000"/>
        <rFont val="Calibri"/>
        <family val="2"/>
        <scheme val="minor"/>
      </rPr>
      <t>E)</t>
    </r>
    <r>
      <rPr>
        <sz val="8"/>
        <color rgb="FF000000"/>
        <rFont val="Calibri"/>
        <family val="2"/>
        <scheme val="minor"/>
      </rPr>
      <t xml:space="preserve"> Outras informações relacionadas as cotações: Cotações solicitadas via e-mail. </t>
    </r>
  </si>
  <si>
    <t xml:space="preserve">MAPA COMPARATIVO </t>
  </si>
  <si>
    <r>
      <t xml:space="preserve">A) </t>
    </r>
    <r>
      <rPr>
        <sz val="8"/>
        <color rgb="FF000000"/>
        <rFont val="Calibri"/>
        <family val="2"/>
        <scheme val="minor"/>
      </rPr>
      <t xml:space="preserve">Foram desconsideradas as cotações consideradas com valores inexequível, inconsistente ou excessivamente elevado?    </t>
    </r>
    <r>
      <rPr>
        <b/>
        <sz val="8"/>
        <color rgb="FF000000"/>
        <rFont val="Calibri"/>
        <family val="2"/>
        <scheme val="minor"/>
      </rPr>
      <t xml:space="preserve"> SIM </t>
    </r>
    <r>
      <rPr>
        <sz val="8"/>
        <color rgb="FF000000"/>
        <rFont val="Calibri"/>
        <family val="2"/>
        <scheme val="minor"/>
      </rPr>
      <t xml:space="preserve">(  )   ( X) </t>
    </r>
    <r>
      <rPr>
        <b/>
        <sz val="8"/>
        <color rgb="FF000000"/>
        <rFont val="Calibri"/>
        <family val="2"/>
        <scheme val="minor"/>
      </rPr>
      <t>NÃO</t>
    </r>
  </si>
  <si>
    <r>
      <rPr>
        <b/>
        <sz val="8"/>
        <color rgb="FF000000"/>
        <rFont val="Calibri"/>
        <family val="2"/>
        <scheme val="minor"/>
      </rPr>
      <t xml:space="preserve">D) </t>
    </r>
    <r>
      <rPr>
        <sz val="8"/>
        <color rgb="FF000000"/>
        <rFont val="Calibri"/>
        <family val="2"/>
        <scheme val="minor"/>
      </rPr>
      <t xml:space="preserve">Método matemático aplicado: </t>
    </r>
    <r>
      <rPr>
        <b/>
        <sz val="8"/>
        <color rgb="FF000000"/>
        <rFont val="Calibri"/>
        <family val="2"/>
        <scheme val="minor"/>
      </rPr>
      <t>Utilização da média TRUNCADA</t>
    </r>
  </si>
  <si>
    <t>LOTE I - SERVIÇO DE INSTALAÇÃO, CONFIGURAÇÃO E CAPACITAÇÃO</t>
  </si>
  <si>
    <t xml:space="preserve">LOTE II - CONSULTORIA, HOSPEDAGEM E LOCAÇÃO </t>
  </si>
  <si>
    <r>
      <t xml:space="preserve">B) </t>
    </r>
    <r>
      <rPr>
        <sz val="8"/>
        <color rgb="FF000000"/>
        <rFont val="Calibri"/>
        <family val="2"/>
        <scheme val="minor"/>
      </rPr>
      <t>Cite ou identifique os itens que tiveram valores enquadrados no item acima (valor inexequível, inconsistente, etc.) :</t>
    </r>
    <r>
      <rPr>
        <b/>
        <sz val="8"/>
        <color indexed="8"/>
        <rFont val="Calibri"/>
        <family val="2"/>
        <scheme val="minor"/>
      </rPr>
      <t xml:space="preserve"> Não houve nenhum valor considerado inexequiveis ou excessivamente elevado, por não ter sido apresentando valores abaixo ou acima de 50% do menor valor de mercado local praticado. </t>
    </r>
  </si>
  <si>
    <r>
      <rPr>
        <b/>
        <sz val="8"/>
        <color rgb="FF000000"/>
        <rFont val="Calibri"/>
        <family val="2"/>
        <scheme val="minor"/>
      </rPr>
      <t>C)</t>
    </r>
    <r>
      <rPr>
        <sz val="8"/>
        <color rgb="FF000000"/>
        <rFont val="Calibri"/>
        <family val="2"/>
        <scheme val="minor"/>
      </rPr>
      <t xml:space="preserve"> Os valores obtidos na pesquisa foram avaliados criticamente, no sentido de que suas médias não apresentam variações acima ou abaixo de 50%  não comprometendo a estimativa do preço de referência, representando de forma satisfatória os preços praticados no mercado?  </t>
    </r>
    <r>
      <rPr>
        <b/>
        <sz val="8"/>
        <color rgb="FF000000"/>
        <rFont val="Calibri"/>
        <family val="2"/>
        <scheme val="minor"/>
      </rPr>
      <t xml:space="preserve">Sim, não houve a exclusão de valores, foi possivel chegar em um equilibrio de preços com base aos valores praticados no mercado local.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</si>
</sst>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F800]dddd\,\ mmmm\ dd\,\ yyyy"/>
  </numFmts>
  <fonts count="11" x14ac:knownFonts="1">
    <font>
      <sz val="11"/>
      <color indexed="8"/>
      <name val="Calibri"/>
      <family val="2"/>
      <charset val="1"/>
    </font>
    <font>
      <u/>
      <sz val="11"/>
      <color theme="10"/>
      <name val="Calibri"/>
      <family val="2"/>
      <charset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indexed="12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0">
    <xf numFmtId="0" fontId="0" fillId="0" borderId="0" xfId="0"/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44" fontId="2" fillId="2" borderId="6" xfId="0" applyNumberFormat="1" applyFont="1" applyFill="1" applyBorder="1" applyAlignment="1" applyProtection="1">
      <alignment horizontal="center" vertical="center"/>
      <protection locked="0"/>
    </xf>
    <xf numFmtId="44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44" fontId="3" fillId="0" borderId="1" xfId="0" applyNumberFormat="1" applyFont="1" applyBorder="1" applyAlignment="1" applyProtection="1">
      <alignment horizontal="center" vertical="center"/>
      <protection locked="0"/>
    </xf>
    <xf numFmtId="4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44" fontId="3" fillId="0" borderId="3" xfId="0" applyNumberFormat="1" applyFont="1" applyBorder="1" applyAlignment="1" applyProtection="1">
      <alignment horizontal="center" vertical="center"/>
      <protection locked="0"/>
    </xf>
    <xf numFmtId="44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44" fontId="3" fillId="5" borderId="14" xfId="0" applyNumberFormat="1" applyFont="1" applyFill="1" applyBorder="1" applyAlignment="1" applyProtection="1">
      <alignment horizontal="center" vertical="center"/>
      <protection locked="0"/>
    </xf>
    <xf numFmtId="44" fontId="3" fillId="5" borderId="3" xfId="0" applyNumberFormat="1" applyFont="1" applyFill="1" applyBorder="1" applyAlignment="1" applyProtection="1">
      <alignment horizontal="center" vertical="center" wrapText="1"/>
      <protection locked="0"/>
    </xf>
    <xf numFmtId="44" fontId="3" fillId="0" borderId="14" xfId="0" applyNumberFormat="1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4" fontId="3" fillId="2" borderId="1" xfId="0" applyNumberFormat="1" applyFont="1" applyFill="1" applyBorder="1" applyAlignment="1" applyProtection="1">
      <alignment horizontal="center" vertical="center"/>
      <protection locked="0"/>
    </xf>
    <xf numFmtId="4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44" fontId="3" fillId="2" borderId="3" xfId="0" applyNumberFormat="1" applyFont="1" applyFill="1" applyBorder="1" applyAlignment="1" applyProtection="1">
      <alignment horizontal="center" vertical="center"/>
      <protection locked="0"/>
    </xf>
    <xf numFmtId="44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44" fontId="3" fillId="2" borderId="14" xfId="0" applyNumberFormat="1" applyFont="1" applyFill="1" applyBorder="1" applyAlignment="1" applyProtection="1">
      <alignment horizontal="center" vertical="center"/>
      <protection locked="0"/>
    </xf>
    <xf numFmtId="44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44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44" fontId="3" fillId="0" borderId="14" xfId="0" applyNumberFormat="1" applyFont="1" applyBorder="1" applyAlignment="1" applyProtection="1">
      <alignment horizontal="center" vertical="center"/>
      <protection locked="0"/>
    </xf>
    <xf numFmtId="44" fontId="2" fillId="0" borderId="10" xfId="0" applyNumberFormat="1" applyFont="1" applyBorder="1" applyAlignment="1" applyProtection="1">
      <alignment horizontal="center"/>
      <protection locked="0"/>
    </xf>
    <xf numFmtId="0" fontId="7" fillId="0" borderId="17" xfId="0" applyFont="1" applyBorder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1" applyFont="1" applyBorder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44" fontId="3" fillId="0" borderId="31" xfId="0" applyNumberFormat="1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justify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44" fontId="3" fillId="0" borderId="0" xfId="0" applyNumberFormat="1" applyFont="1" applyAlignment="1" applyProtection="1">
      <alignment horizontal="center"/>
      <protection locked="0"/>
    </xf>
    <xf numFmtId="0" fontId="2" fillId="6" borderId="0" xfId="0" applyFont="1" applyFill="1" applyAlignment="1" applyProtection="1">
      <alignment horizontal="center"/>
      <protection locked="0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6" borderId="0" xfId="0" applyFont="1" applyFill="1" applyProtection="1"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44" fontId="3" fillId="6" borderId="1" xfId="0" applyNumberFormat="1" applyFont="1" applyFill="1" applyBorder="1" applyAlignment="1" applyProtection="1">
      <alignment horizontal="center" vertical="center"/>
      <protection locked="0"/>
    </xf>
    <xf numFmtId="44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 wrapText="1"/>
      <protection locked="0"/>
    </xf>
    <xf numFmtId="44" fontId="3" fillId="6" borderId="3" xfId="0" applyNumberFormat="1" applyFont="1" applyFill="1" applyBorder="1" applyAlignment="1" applyProtection="1">
      <alignment horizontal="center" vertical="center"/>
      <protection locked="0"/>
    </xf>
    <xf numFmtId="44" fontId="3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44" fontId="3" fillId="0" borderId="32" xfId="0" applyNumberFormat="1" applyFont="1" applyBorder="1" applyAlignment="1" applyProtection="1">
      <alignment horizontal="center" vertical="center"/>
      <protection locked="0"/>
    </xf>
    <xf numFmtId="44" fontId="3" fillId="0" borderId="32" xfId="0" applyNumberFormat="1" applyFont="1" applyBorder="1" applyAlignment="1" applyProtection="1">
      <alignment horizontal="center" vertical="center" wrapText="1"/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164" fontId="7" fillId="0" borderId="18" xfId="0" applyNumberFormat="1" applyFont="1" applyBorder="1" applyAlignment="1" applyProtection="1">
      <alignment horizontal="left" vertical="center"/>
      <protection locked="0"/>
    </xf>
    <xf numFmtId="164" fontId="7" fillId="0" borderId="19" xfId="0" applyNumberFormat="1" applyFont="1" applyBorder="1" applyAlignment="1" applyProtection="1">
      <alignment horizontal="left" vertical="center"/>
      <protection locked="0"/>
    </xf>
    <xf numFmtId="164" fontId="7" fillId="0" borderId="26" xfId="0" applyNumberFormat="1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6" fillId="0" borderId="8" xfId="1" applyFont="1" applyBorder="1" applyAlignment="1" applyProtection="1">
      <alignment horizontal="center" vertical="center"/>
      <protection locked="0"/>
    </xf>
    <xf numFmtId="0" fontId="6" fillId="0" borderId="30" xfId="1" applyFont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0" fontId="8" fillId="3" borderId="31" xfId="0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justify" vertical="center" wrapText="1"/>
      <protection locked="0"/>
    </xf>
    <xf numFmtId="0" fontId="4" fillId="0" borderId="0" xfId="0" applyFont="1" applyAlignment="1" applyProtection="1">
      <alignment horizontal="justify" vertical="center" wrapText="1"/>
      <protection locked="0"/>
    </xf>
    <xf numFmtId="0" fontId="4" fillId="0" borderId="31" xfId="0" applyFont="1" applyBorder="1" applyAlignment="1" applyProtection="1">
      <alignment horizontal="justify" vertical="center" wrapText="1"/>
      <protection locked="0"/>
    </xf>
    <xf numFmtId="0" fontId="9" fillId="0" borderId="17" xfId="0" applyFont="1" applyBorder="1" applyAlignment="1" applyProtection="1">
      <alignment horizontal="justify" vertical="center" wrapText="1"/>
      <protection locked="0"/>
    </xf>
    <xf numFmtId="0" fontId="9" fillId="0" borderId="0" xfId="0" applyFont="1" applyAlignment="1" applyProtection="1">
      <alignment horizontal="justify" vertical="center" wrapText="1"/>
      <protection locked="0"/>
    </xf>
    <xf numFmtId="0" fontId="9" fillId="0" borderId="31" xfId="0" applyFont="1" applyBorder="1" applyAlignment="1" applyProtection="1">
      <alignment horizontal="justify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31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4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44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44" fontId="3" fillId="4" borderId="14" xfId="0" applyNumberFormat="1" applyFont="1" applyFill="1" applyBorder="1" applyAlignment="1" applyProtection="1">
      <alignment horizontal="center" vertical="center" wrapText="1"/>
      <protection locked="0"/>
    </xf>
    <xf numFmtId="4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4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44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justify" vertical="center" wrapText="1"/>
      <protection locked="0"/>
    </xf>
    <xf numFmtId="0" fontId="3" fillId="2" borderId="4" xfId="0" applyFont="1" applyFill="1" applyBorder="1" applyAlignment="1" applyProtection="1">
      <alignment horizontal="justify" vertical="center" wrapText="1"/>
      <protection locked="0"/>
    </xf>
    <xf numFmtId="0" fontId="3" fillId="2" borderId="9" xfId="0" applyFont="1" applyFill="1" applyBorder="1" applyAlignment="1" applyProtection="1">
      <alignment horizontal="justify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justify" vertical="center" wrapText="1"/>
      <protection locked="0"/>
    </xf>
    <xf numFmtId="0" fontId="3" fillId="0" borderId="4" xfId="0" applyFont="1" applyBorder="1" applyAlignment="1" applyProtection="1">
      <alignment horizontal="justify" vertical="center" wrapText="1"/>
      <protection locked="0"/>
    </xf>
    <xf numFmtId="0" fontId="3" fillId="0" borderId="9" xfId="0" applyFont="1" applyBorder="1" applyAlignment="1" applyProtection="1">
      <alignment horizontal="justify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44" fontId="3" fillId="0" borderId="1" xfId="0" applyNumberFormat="1" applyFont="1" applyBorder="1" applyAlignment="1" applyProtection="1">
      <alignment horizontal="center" vertical="center" wrapText="1"/>
      <protection locked="0"/>
    </xf>
    <xf numFmtId="44" fontId="3" fillId="0" borderId="3" xfId="0" applyNumberFormat="1" applyFont="1" applyBorder="1" applyAlignment="1" applyProtection="1">
      <alignment horizontal="center" vertical="center" wrapText="1"/>
      <protection locked="0"/>
    </xf>
    <xf numFmtId="44" fontId="3" fillId="0" borderId="14" xfId="0" applyNumberFormat="1" applyFont="1" applyBorder="1" applyAlignment="1" applyProtection="1">
      <alignment horizontal="center" vertical="center" wrapText="1"/>
      <protection locked="0"/>
    </xf>
    <xf numFmtId="44" fontId="3" fillId="4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33" xfId="0" applyFont="1" applyFill="1" applyBorder="1" applyAlignment="1" applyProtection="1">
      <alignment horizontal="justify" vertical="center" wrapText="1"/>
      <protection locked="0"/>
    </xf>
    <xf numFmtId="0" fontId="3" fillId="6" borderId="4" xfId="0" applyFont="1" applyFill="1" applyBorder="1" applyAlignment="1" applyProtection="1">
      <alignment horizontal="justify" vertical="center" wrapText="1"/>
      <protection locked="0"/>
    </xf>
    <xf numFmtId="0" fontId="3" fillId="6" borderId="32" xfId="0" applyFont="1" applyFill="1" applyBorder="1" applyAlignment="1" applyProtection="1">
      <alignment horizontal="justify" vertical="center" wrapText="1"/>
      <protection locked="0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4" xfId="0" applyFont="1" applyFill="1" applyBorder="1" applyAlignment="1" applyProtection="1">
      <alignment horizontal="center" vertical="center"/>
      <protection locked="0"/>
    </xf>
    <xf numFmtId="0" fontId="3" fillId="6" borderId="32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44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44" fontId="3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justify" vertical="center" wrapText="1"/>
      <protection locked="0"/>
    </xf>
    <xf numFmtId="0" fontId="3" fillId="6" borderId="2" xfId="0" applyFont="1" applyFill="1" applyBorder="1" applyAlignment="1" applyProtection="1">
      <alignment horizontal="justify" vertical="center" wrapText="1"/>
      <protection locked="0"/>
    </xf>
    <xf numFmtId="0" fontId="3" fillId="6" borderId="33" xfId="0" applyFont="1" applyFill="1" applyBorder="1" applyAlignment="1" applyProtection="1">
      <alignment horizontal="center" vertical="center"/>
      <protection locked="0"/>
    </xf>
    <xf numFmtId="0" fontId="3" fillId="6" borderId="33" xfId="0" applyFont="1" applyFill="1" applyBorder="1" applyAlignment="1" applyProtection="1">
      <alignment horizontal="center" vertical="center" wrapText="1"/>
      <protection locked="0"/>
    </xf>
    <xf numFmtId="0" fontId="3" fillId="6" borderId="33" xfId="0" applyFont="1" applyFill="1" applyBorder="1" applyAlignment="1" applyProtection="1">
      <alignment horizontal="center" vertical="center"/>
      <protection locked="0"/>
    </xf>
    <xf numFmtId="44" fontId="3" fillId="6" borderId="33" xfId="0" applyNumberFormat="1" applyFont="1" applyFill="1" applyBorder="1" applyAlignment="1" applyProtection="1">
      <alignment horizontal="center" vertical="center"/>
      <protection locked="0"/>
    </xf>
    <xf numFmtId="44" fontId="3" fillId="6" borderId="33" xfId="0" applyNumberFormat="1" applyFont="1" applyFill="1" applyBorder="1" applyAlignment="1" applyProtection="1">
      <alignment horizontal="center" vertical="center" wrapText="1"/>
      <protection locked="0"/>
    </xf>
    <xf numFmtId="44" fontId="3" fillId="6" borderId="33" xfId="0" applyNumberFormat="1" applyFont="1" applyFill="1" applyBorder="1" applyAlignment="1" applyProtection="1">
      <alignment horizontal="center" vertical="center" wrapText="1"/>
      <protection locked="0"/>
    </xf>
    <xf numFmtId="44" fontId="3" fillId="4" borderId="32" xfId="0" applyNumberFormat="1" applyFont="1" applyFill="1" applyBorder="1" applyAlignment="1" applyProtection="1">
      <alignment horizontal="center" vertical="center"/>
      <protection locked="0"/>
    </xf>
    <xf numFmtId="44" fontId="3" fillId="0" borderId="32" xfId="0" applyNumberFormat="1" applyFont="1" applyBorder="1" applyAlignment="1" applyProtection="1">
      <alignment horizontal="center" vertical="center" wrapText="1"/>
      <protection locked="0"/>
    </xf>
    <xf numFmtId="0" fontId="2" fillId="6" borderId="34" xfId="0" applyFont="1" applyFill="1" applyBorder="1" applyAlignment="1" applyProtection="1">
      <alignment horizontal="left" vertical="center"/>
      <protection locked="0"/>
    </xf>
    <xf numFmtId="0" fontId="2" fillId="6" borderId="35" xfId="0" applyFont="1" applyFill="1" applyBorder="1" applyAlignment="1" applyProtection="1">
      <alignment horizontal="left" vertical="center"/>
      <protection locked="0"/>
    </xf>
    <xf numFmtId="0" fontId="2" fillId="6" borderId="36" xfId="0" applyFont="1" applyFill="1" applyBorder="1" applyAlignment="1" applyProtection="1">
      <alignment horizontal="left" vertical="center"/>
      <protection locked="0"/>
    </xf>
    <xf numFmtId="0" fontId="3" fillId="6" borderId="35" xfId="0" applyFont="1" applyFill="1" applyBorder="1" applyAlignment="1" applyProtection="1">
      <alignment horizontal="left" vertical="center"/>
      <protection locked="0"/>
    </xf>
    <xf numFmtId="0" fontId="3" fillId="6" borderId="36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6" borderId="33" xfId="0" applyFont="1" applyFill="1" applyBorder="1" applyAlignment="1" applyProtection="1">
      <alignment horizontal="center" vertical="center"/>
      <protection locked="0"/>
    </xf>
    <xf numFmtId="0" fontId="2" fillId="6" borderId="33" xfId="0" applyFont="1" applyFill="1" applyBorder="1" applyAlignment="1" applyProtection="1">
      <alignment horizontal="center" vertical="center" wrapText="1"/>
      <protection locked="0"/>
    </xf>
    <xf numFmtId="44" fontId="2" fillId="6" borderId="33" xfId="0" applyNumberFormat="1" applyFont="1" applyFill="1" applyBorder="1" applyAlignment="1" applyProtection="1">
      <alignment horizontal="center" vertical="center"/>
      <protection locked="0"/>
    </xf>
    <xf numFmtId="44" fontId="2" fillId="6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44" fontId="2" fillId="0" borderId="5" xfId="0" applyNumberFormat="1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Protection="1"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8" fillId="3" borderId="38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justify" vertical="center" wrapText="1"/>
      <protection locked="0"/>
    </xf>
    <xf numFmtId="0" fontId="4" fillId="0" borderId="0" xfId="0" applyFont="1" applyBorder="1" applyAlignment="1" applyProtection="1">
      <alignment horizontal="justify" vertical="center" wrapText="1"/>
      <protection locked="0"/>
    </xf>
    <xf numFmtId="0" fontId="9" fillId="0" borderId="38" xfId="0" applyFont="1" applyBorder="1" applyAlignment="1" applyProtection="1">
      <alignment horizontal="justify" vertical="center" wrapText="1"/>
      <protection locked="0"/>
    </xf>
    <xf numFmtId="0" fontId="9" fillId="0" borderId="0" xfId="0" applyFont="1" applyBorder="1" applyAlignment="1" applyProtection="1">
      <alignment horizontal="justify" vertical="center" wrapText="1"/>
      <protection locked="0"/>
    </xf>
    <xf numFmtId="0" fontId="9" fillId="0" borderId="38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vertical="center"/>
      <protection locked="0"/>
    </xf>
    <xf numFmtId="164" fontId="7" fillId="0" borderId="40" xfId="0" applyNumberFormat="1" applyFont="1" applyBorder="1" applyAlignment="1" applyProtection="1">
      <alignment horizontal="left" vertical="center"/>
      <protection locked="0"/>
    </xf>
    <xf numFmtId="164" fontId="7" fillId="0" borderId="41" xfId="0" applyNumberFormat="1" applyFont="1" applyBorder="1" applyAlignment="1" applyProtection="1">
      <alignment horizontal="left" vertical="center"/>
      <protection locked="0"/>
    </xf>
    <xf numFmtId="164" fontId="7" fillId="0" borderId="42" xfId="0" applyNumberFormat="1" applyFont="1" applyBorder="1" applyAlignment="1" applyProtection="1">
      <alignment horizontal="left" vertical="center"/>
      <protection locked="0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2222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.gov.br/en/web/dou/-/instrucao-normativa-n-73-de-5-de-agosto-de-2020-27071183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n.gov.br/en/web/dou/-/instrucao-normativa-n-73-de-5-de-agosto-de-2020-2707118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4"/>
  <sheetViews>
    <sheetView zoomScale="128" zoomScaleNormal="128" zoomScaleSheetLayoutView="110" workbookViewId="0">
      <selection sqref="A1:XFD1048576"/>
    </sheetView>
  </sheetViews>
  <sheetFormatPr defaultColWidth="8.5703125" defaultRowHeight="11.25" x14ac:dyDescent="0.2"/>
  <cols>
    <col min="1" max="1" width="4.5703125" style="8" customWidth="1"/>
    <col min="2" max="2" width="30.28515625" style="48" customWidth="1"/>
    <col min="3" max="3" width="8.28515625" style="49" bestFit="1" customWidth="1"/>
    <col min="4" max="4" width="8.28515625" style="49" customWidth="1"/>
    <col min="5" max="5" width="7.7109375" style="8" customWidth="1"/>
    <col min="6" max="6" width="7.5703125" style="8" customWidth="1"/>
    <col min="7" max="7" width="32.28515625" style="50" bestFit="1" customWidth="1"/>
    <col min="8" max="8" width="15.42578125" style="49" customWidth="1"/>
    <col min="9" max="9" width="11.28515625" style="51" bestFit="1" customWidth="1"/>
    <col min="10" max="10" width="14.140625" style="51" customWidth="1"/>
    <col min="11" max="11" width="12.140625" style="51" bestFit="1" customWidth="1"/>
    <col min="12" max="12" width="12.7109375" style="51" customWidth="1"/>
    <col min="13" max="13" width="10" style="8" customWidth="1"/>
    <col min="14" max="15" width="12.140625" style="8" customWidth="1"/>
    <col min="16" max="16" width="11.7109375" style="8" customWidth="1"/>
    <col min="17" max="17" width="9.140625" style="8" customWidth="1"/>
    <col min="18" max="18" width="8.140625" style="8" customWidth="1"/>
    <col min="19" max="16384" width="8.5703125" style="8"/>
  </cols>
  <sheetData>
    <row r="1" spans="1:15" ht="37.15" customHeight="1" thickBot="1" x14ac:dyDescent="0.25">
      <c r="A1" s="1" t="s">
        <v>0</v>
      </c>
      <c r="B1" s="2" t="s">
        <v>1</v>
      </c>
      <c r="C1" s="3" t="s">
        <v>5</v>
      </c>
      <c r="D1" s="3" t="s">
        <v>24</v>
      </c>
      <c r="E1" s="3" t="s">
        <v>6</v>
      </c>
      <c r="F1" s="2" t="s">
        <v>8</v>
      </c>
      <c r="G1" s="3" t="s">
        <v>2</v>
      </c>
      <c r="H1" s="3" t="s">
        <v>3</v>
      </c>
      <c r="I1" s="4" t="s">
        <v>7</v>
      </c>
      <c r="J1" s="5" t="s">
        <v>4</v>
      </c>
      <c r="K1" s="5" t="s">
        <v>17</v>
      </c>
      <c r="L1" s="5" t="s">
        <v>18</v>
      </c>
      <c r="M1" s="6"/>
      <c r="N1" s="6"/>
      <c r="O1" s="7"/>
    </row>
    <row r="2" spans="1:15" ht="11.25" customHeight="1" x14ac:dyDescent="0.2">
      <c r="A2" s="135">
        <v>1</v>
      </c>
      <c r="B2" s="129" t="s">
        <v>20</v>
      </c>
      <c r="C2" s="132">
        <v>1</v>
      </c>
      <c r="D2" s="132" t="s">
        <v>25</v>
      </c>
      <c r="E2" s="132" t="s">
        <v>19</v>
      </c>
      <c r="F2" s="9">
        <v>1</v>
      </c>
      <c r="G2" s="10" t="s">
        <v>29</v>
      </c>
      <c r="H2" s="10" t="s">
        <v>30</v>
      </c>
      <c r="I2" s="11">
        <v>30000</v>
      </c>
      <c r="J2" s="12">
        <f>I2*C2</f>
        <v>30000</v>
      </c>
      <c r="K2" s="138">
        <f>TRUNC(AVERAGE(I2:I4),3)</f>
        <v>30070</v>
      </c>
      <c r="L2" s="138">
        <f>TRUNC((C2*K2),2)</f>
        <v>30070</v>
      </c>
      <c r="M2" s="6"/>
      <c r="N2" s="6"/>
      <c r="O2" s="7"/>
    </row>
    <row r="3" spans="1:15" ht="15" customHeight="1" x14ac:dyDescent="0.2">
      <c r="A3" s="136"/>
      <c r="B3" s="130"/>
      <c r="C3" s="133"/>
      <c r="D3" s="133"/>
      <c r="E3" s="133"/>
      <c r="F3" s="13">
        <v>2</v>
      </c>
      <c r="G3" s="14" t="s">
        <v>31</v>
      </c>
      <c r="H3" s="14" t="s">
        <v>32</v>
      </c>
      <c r="I3" s="15">
        <v>30100</v>
      </c>
      <c r="J3" s="16">
        <f>I3*C2</f>
        <v>30100</v>
      </c>
      <c r="K3" s="139"/>
      <c r="L3" s="139"/>
      <c r="M3" s="6"/>
      <c r="N3" s="6"/>
      <c r="O3" s="7"/>
    </row>
    <row r="4" spans="1:15" ht="15" customHeight="1" x14ac:dyDescent="0.2">
      <c r="A4" s="136"/>
      <c r="B4" s="130"/>
      <c r="C4" s="133"/>
      <c r="D4" s="133"/>
      <c r="E4" s="133"/>
      <c r="F4" s="13">
        <v>3</v>
      </c>
      <c r="G4" s="14" t="s">
        <v>33</v>
      </c>
      <c r="H4" s="14" t="s">
        <v>34</v>
      </c>
      <c r="I4" s="15">
        <v>30110</v>
      </c>
      <c r="J4" s="16">
        <f>I4*C2</f>
        <v>30110</v>
      </c>
      <c r="K4" s="139"/>
      <c r="L4" s="139"/>
      <c r="M4" s="6"/>
      <c r="N4" s="6"/>
      <c r="O4" s="7"/>
    </row>
    <row r="5" spans="1:15" ht="15" customHeight="1" thickBot="1" x14ac:dyDescent="0.25">
      <c r="A5" s="137"/>
      <c r="B5" s="131"/>
      <c r="C5" s="134"/>
      <c r="D5" s="134"/>
      <c r="E5" s="134"/>
      <c r="F5" s="17">
        <v>4</v>
      </c>
      <c r="G5" s="18" t="s">
        <v>35</v>
      </c>
      <c r="H5" s="18"/>
      <c r="I5" s="19">
        <v>17000</v>
      </c>
      <c r="J5" s="20">
        <f>I5*C2</f>
        <v>17000</v>
      </c>
      <c r="K5" s="140"/>
      <c r="L5" s="140"/>
      <c r="M5" s="6"/>
      <c r="N5" s="6"/>
      <c r="O5" s="7"/>
    </row>
    <row r="6" spans="1:15" x14ac:dyDescent="0.2">
      <c r="A6" s="114">
        <v>2</v>
      </c>
      <c r="B6" s="117" t="s">
        <v>21</v>
      </c>
      <c r="C6" s="123">
        <v>1</v>
      </c>
      <c r="D6" s="120" t="s">
        <v>25</v>
      </c>
      <c r="E6" s="123" t="s">
        <v>19</v>
      </c>
      <c r="F6" s="23">
        <v>1</v>
      </c>
      <c r="G6" s="22" t="s">
        <v>29</v>
      </c>
      <c r="H6" s="22" t="s">
        <v>30</v>
      </c>
      <c r="I6" s="24">
        <v>1000</v>
      </c>
      <c r="J6" s="25">
        <f>I6*C6</f>
        <v>1000</v>
      </c>
      <c r="K6" s="111">
        <f>TRUNC(AVERAGE(I6:I9),4)</f>
        <v>1465.8325</v>
      </c>
      <c r="L6" s="111">
        <f>TRUNC((C6*K6),2)</f>
        <v>1465.83</v>
      </c>
      <c r="M6" s="6"/>
      <c r="N6" s="6"/>
      <c r="O6" s="7"/>
    </row>
    <row r="7" spans="1:15" ht="15" customHeight="1" x14ac:dyDescent="0.2">
      <c r="A7" s="115"/>
      <c r="B7" s="118"/>
      <c r="C7" s="124"/>
      <c r="D7" s="121"/>
      <c r="E7" s="124"/>
      <c r="F7" s="27">
        <v>2</v>
      </c>
      <c r="G7" s="26" t="s">
        <v>31</v>
      </c>
      <c r="H7" s="26" t="s">
        <v>32</v>
      </c>
      <c r="I7" s="28">
        <v>1100</v>
      </c>
      <c r="J7" s="29">
        <f>I7*C6</f>
        <v>1100</v>
      </c>
      <c r="K7" s="112"/>
      <c r="L7" s="112"/>
      <c r="M7" s="6"/>
      <c r="N7" s="6"/>
      <c r="O7" s="7"/>
    </row>
    <row r="8" spans="1:15" ht="15" customHeight="1" x14ac:dyDescent="0.2">
      <c r="A8" s="115"/>
      <c r="B8" s="118"/>
      <c r="C8" s="124"/>
      <c r="D8" s="121"/>
      <c r="E8" s="124"/>
      <c r="F8" s="27">
        <v>3</v>
      </c>
      <c r="G8" s="26" t="s">
        <v>33</v>
      </c>
      <c r="H8" s="26" t="s">
        <v>34</v>
      </c>
      <c r="I8" s="28">
        <v>1050</v>
      </c>
      <c r="J8" s="29">
        <f>I8*C6</f>
        <v>1050</v>
      </c>
      <c r="K8" s="112"/>
      <c r="L8" s="112"/>
      <c r="M8" s="6"/>
      <c r="N8" s="6"/>
      <c r="O8" s="7"/>
    </row>
    <row r="9" spans="1:15" ht="16.899999999999999" customHeight="1" thickBot="1" x14ac:dyDescent="0.25">
      <c r="A9" s="116"/>
      <c r="B9" s="119"/>
      <c r="C9" s="125"/>
      <c r="D9" s="122"/>
      <c r="E9" s="125"/>
      <c r="F9" s="31">
        <v>4</v>
      </c>
      <c r="G9" s="30" t="s">
        <v>35</v>
      </c>
      <c r="H9" s="30"/>
      <c r="I9" s="32">
        <v>2713.33</v>
      </c>
      <c r="J9" s="33">
        <f>I9*C6</f>
        <v>2713.33</v>
      </c>
      <c r="K9" s="113"/>
      <c r="L9" s="113"/>
      <c r="M9" s="6"/>
      <c r="N9" s="6"/>
      <c r="O9" s="7"/>
    </row>
    <row r="10" spans="1:15" ht="14.45" customHeight="1" x14ac:dyDescent="0.2">
      <c r="A10" s="126">
        <v>3</v>
      </c>
      <c r="B10" s="129" t="s">
        <v>22</v>
      </c>
      <c r="C10" s="132">
        <v>12</v>
      </c>
      <c r="D10" s="132" t="s">
        <v>26</v>
      </c>
      <c r="E10" s="132" t="s">
        <v>19</v>
      </c>
      <c r="F10" s="9">
        <v>1</v>
      </c>
      <c r="G10" s="10" t="s">
        <v>29</v>
      </c>
      <c r="H10" s="10" t="s">
        <v>30</v>
      </c>
      <c r="I10" s="34">
        <v>2550</v>
      </c>
      <c r="J10" s="12">
        <f>I10*C10</f>
        <v>30600</v>
      </c>
      <c r="K10" s="108">
        <f t="shared" ref="K10" si="0">TRUNC(AVERAGE(I10:I13),4)</f>
        <v>2443.1875</v>
      </c>
      <c r="L10" s="108">
        <f t="shared" ref="L10" si="1">TRUNC((C10*K10),2)</f>
        <v>29318.25</v>
      </c>
      <c r="M10" s="6"/>
      <c r="N10" s="6"/>
      <c r="O10" s="7"/>
    </row>
    <row r="11" spans="1:15" ht="14.45" customHeight="1" x14ac:dyDescent="0.2">
      <c r="A11" s="127"/>
      <c r="B11" s="130"/>
      <c r="C11" s="133"/>
      <c r="D11" s="133"/>
      <c r="E11" s="133"/>
      <c r="F11" s="35">
        <v>2</v>
      </c>
      <c r="G11" s="36" t="s">
        <v>31</v>
      </c>
      <c r="H11" s="36" t="s">
        <v>32</v>
      </c>
      <c r="I11" s="15">
        <v>2650</v>
      </c>
      <c r="J11" s="16">
        <f>I11*C10</f>
        <v>31800</v>
      </c>
      <c r="K11" s="109"/>
      <c r="L11" s="109"/>
      <c r="M11" s="6"/>
      <c r="N11" s="6"/>
      <c r="O11" s="7"/>
    </row>
    <row r="12" spans="1:15" ht="14.45" customHeight="1" x14ac:dyDescent="0.2">
      <c r="A12" s="127"/>
      <c r="B12" s="130"/>
      <c r="C12" s="133"/>
      <c r="D12" s="133"/>
      <c r="E12" s="133"/>
      <c r="F12" s="13">
        <v>3</v>
      </c>
      <c r="G12" s="14" t="s">
        <v>33</v>
      </c>
      <c r="H12" s="14" t="s">
        <v>34</v>
      </c>
      <c r="I12" s="15">
        <v>2600</v>
      </c>
      <c r="J12" s="16">
        <f>I12*C10</f>
        <v>31200</v>
      </c>
      <c r="K12" s="109"/>
      <c r="L12" s="109"/>
      <c r="M12" s="6"/>
      <c r="N12" s="6"/>
      <c r="O12" s="7"/>
    </row>
    <row r="13" spans="1:15" ht="15" customHeight="1" thickBot="1" x14ac:dyDescent="0.25">
      <c r="A13" s="128"/>
      <c r="B13" s="131"/>
      <c r="C13" s="134"/>
      <c r="D13" s="134"/>
      <c r="E13" s="134"/>
      <c r="F13" s="17"/>
      <c r="G13" s="18" t="s">
        <v>35</v>
      </c>
      <c r="H13" s="18"/>
      <c r="I13" s="37">
        <v>1972.75</v>
      </c>
      <c r="J13" s="16">
        <f>I13*C10</f>
        <v>23673</v>
      </c>
      <c r="K13" s="110"/>
      <c r="L13" s="110"/>
      <c r="M13" s="6"/>
      <c r="N13" s="6"/>
      <c r="O13" s="7"/>
    </row>
    <row r="14" spans="1:15" ht="14.45" customHeight="1" x14ac:dyDescent="0.2">
      <c r="A14" s="114">
        <v>4</v>
      </c>
      <c r="B14" s="117" t="s">
        <v>23</v>
      </c>
      <c r="C14" s="120">
        <v>12</v>
      </c>
      <c r="D14" s="120" t="s">
        <v>26</v>
      </c>
      <c r="E14" s="123" t="s">
        <v>19</v>
      </c>
      <c r="F14" s="23">
        <v>1</v>
      </c>
      <c r="G14" s="22" t="s">
        <v>29</v>
      </c>
      <c r="H14" s="22" t="s">
        <v>30</v>
      </c>
      <c r="I14" s="24">
        <v>4000</v>
      </c>
      <c r="J14" s="25">
        <f>I14*C14</f>
        <v>48000</v>
      </c>
      <c r="K14" s="111">
        <f t="shared" ref="K14" si="2">TRUNC(AVERAGE(I14:I17),4)</f>
        <v>3811.13</v>
      </c>
      <c r="L14" s="111">
        <f t="shared" ref="L14" si="3">TRUNC((C14*K14),2)</f>
        <v>45733.56</v>
      </c>
      <c r="M14" s="6"/>
      <c r="N14" s="6"/>
      <c r="O14" s="7"/>
    </row>
    <row r="15" spans="1:15" ht="14.45" customHeight="1" x14ac:dyDescent="0.2">
      <c r="A15" s="115"/>
      <c r="B15" s="118"/>
      <c r="C15" s="121"/>
      <c r="D15" s="121"/>
      <c r="E15" s="124"/>
      <c r="F15" s="27">
        <v>2</v>
      </c>
      <c r="G15" s="26" t="s">
        <v>31</v>
      </c>
      <c r="H15" s="26" t="s">
        <v>32</v>
      </c>
      <c r="I15" s="28">
        <v>4100</v>
      </c>
      <c r="J15" s="29">
        <f>I15*C14</f>
        <v>49200</v>
      </c>
      <c r="K15" s="112"/>
      <c r="L15" s="112"/>
      <c r="M15" s="6"/>
      <c r="N15" s="6"/>
      <c r="O15" s="7"/>
    </row>
    <row r="16" spans="1:15" ht="14.45" customHeight="1" x14ac:dyDescent="0.2">
      <c r="A16" s="115"/>
      <c r="B16" s="118"/>
      <c r="C16" s="121"/>
      <c r="D16" s="121"/>
      <c r="E16" s="124"/>
      <c r="F16" s="27">
        <v>3</v>
      </c>
      <c r="G16" s="26" t="s">
        <v>33</v>
      </c>
      <c r="H16" s="26" t="s">
        <v>34</v>
      </c>
      <c r="I16" s="28">
        <v>4110</v>
      </c>
      <c r="J16" s="29">
        <f>I16*C14</f>
        <v>49320</v>
      </c>
      <c r="K16" s="112"/>
      <c r="L16" s="112"/>
      <c r="M16" s="6"/>
      <c r="N16" s="6"/>
      <c r="O16" s="7"/>
    </row>
    <row r="17" spans="1:15" ht="15" customHeight="1" thickBot="1" x14ac:dyDescent="0.25">
      <c r="A17" s="116"/>
      <c r="B17" s="119"/>
      <c r="C17" s="122"/>
      <c r="D17" s="122"/>
      <c r="E17" s="125"/>
      <c r="F17" s="31">
        <v>4</v>
      </c>
      <c r="G17" s="30" t="s">
        <v>35</v>
      </c>
      <c r="H17" s="30"/>
      <c r="I17" s="32">
        <v>3034.52</v>
      </c>
      <c r="J17" s="33">
        <f>I17*C14</f>
        <v>36414.239999999998</v>
      </c>
      <c r="K17" s="113"/>
      <c r="L17" s="113"/>
      <c r="M17" s="6"/>
      <c r="N17" s="6"/>
      <c r="O17" s="7"/>
    </row>
    <row r="18" spans="1:15" ht="14.45" customHeight="1" x14ac:dyDescent="0.2">
      <c r="A18" s="126">
        <v>5</v>
      </c>
      <c r="B18" s="129" t="s">
        <v>27</v>
      </c>
      <c r="C18" s="132">
        <v>12</v>
      </c>
      <c r="D18" s="132" t="s">
        <v>26</v>
      </c>
      <c r="E18" s="132" t="s">
        <v>28</v>
      </c>
      <c r="F18" s="9">
        <v>1</v>
      </c>
      <c r="G18" s="10" t="s">
        <v>29</v>
      </c>
      <c r="H18" s="10" t="s">
        <v>30</v>
      </c>
      <c r="I18" s="11">
        <v>5000</v>
      </c>
      <c r="J18" s="12">
        <f>I18*C18</f>
        <v>60000</v>
      </c>
      <c r="K18" s="108">
        <f t="shared" ref="K18" si="4">TRUNC(AVERAGE(I18:I21),4)</f>
        <v>5281.6674999999996</v>
      </c>
      <c r="L18" s="108">
        <f t="shared" ref="L18" si="5">TRUNC((C18*K18),2)</f>
        <v>63380.01</v>
      </c>
      <c r="M18" s="6"/>
      <c r="N18" s="6"/>
      <c r="O18" s="7"/>
    </row>
    <row r="19" spans="1:15" ht="14.45" customHeight="1" x14ac:dyDescent="0.2">
      <c r="A19" s="127"/>
      <c r="B19" s="130"/>
      <c r="C19" s="133"/>
      <c r="D19" s="133"/>
      <c r="E19" s="133"/>
      <c r="F19" s="35">
        <v>2</v>
      </c>
      <c r="G19" s="36" t="s">
        <v>31</v>
      </c>
      <c r="H19" s="36" t="s">
        <v>32</v>
      </c>
      <c r="I19" s="15">
        <v>5100</v>
      </c>
      <c r="J19" s="16">
        <f>I19*C18</f>
        <v>61200</v>
      </c>
      <c r="K19" s="109"/>
      <c r="L19" s="109"/>
      <c r="M19" s="6"/>
      <c r="N19" s="6"/>
      <c r="O19" s="7"/>
    </row>
    <row r="20" spans="1:15" ht="14.45" customHeight="1" x14ac:dyDescent="0.2">
      <c r="A20" s="127"/>
      <c r="B20" s="130"/>
      <c r="C20" s="133"/>
      <c r="D20" s="133"/>
      <c r="E20" s="133"/>
      <c r="F20" s="13">
        <v>3</v>
      </c>
      <c r="G20" s="14" t="s">
        <v>33</v>
      </c>
      <c r="H20" s="14" t="s">
        <v>34</v>
      </c>
      <c r="I20" s="15">
        <v>5110</v>
      </c>
      <c r="J20" s="16">
        <f>I20*C18</f>
        <v>61320</v>
      </c>
      <c r="K20" s="109"/>
      <c r="L20" s="109"/>
      <c r="M20" s="6"/>
      <c r="N20" s="6"/>
      <c r="O20" s="7"/>
    </row>
    <row r="21" spans="1:15" ht="15" customHeight="1" thickBot="1" x14ac:dyDescent="0.25">
      <c r="A21" s="128"/>
      <c r="B21" s="131"/>
      <c r="C21" s="134"/>
      <c r="D21" s="134"/>
      <c r="E21" s="134"/>
      <c r="F21" s="17">
        <v>4</v>
      </c>
      <c r="G21" s="18" t="s">
        <v>35</v>
      </c>
      <c r="H21" s="18"/>
      <c r="I21" s="37">
        <v>5916.67</v>
      </c>
      <c r="J21" s="21">
        <f>I21*C18</f>
        <v>71000.040000000008</v>
      </c>
      <c r="K21" s="110"/>
      <c r="L21" s="110"/>
      <c r="M21" s="6"/>
      <c r="N21" s="6"/>
      <c r="O21" s="7"/>
    </row>
    <row r="22" spans="1:15" ht="15" customHeight="1" thickBot="1" x14ac:dyDescent="0.25">
      <c r="A22" s="74" t="s">
        <v>9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38">
        <f>SUM(L2:L21)</f>
        <v>169967.65</v>
      </c>
    </row>
    <row r="23" spans="1:15" ht="15" customHeight="1" thickBot="1" x14ac:dyDescent="0.25">
      <c r="A23" s="76" t="s">
        <v>10</v>
      </c>
      <c r="B23" s="77"/>
      <c r="C23" s="77"/>
      <c r="D23" s="77"/>
      <c r="E23" s="77"/>
      <c r="F23" s="77"/>
      <c r="G23" s="84" t="s">
        <v>11</v>
      </c>
      <c r="H23" s="85"/>
      <c r="I23" s="85"/>
      <c r="J23" s="85"/>
      <c r="K23" s="85"/>
      <c r="L23" s="86"/>
    </row>
    <row r="24" spans="1:15" x14ac:dyDescent="0.2">
      <c r="A24" s="39"/>
      <c r="B24" s="40"/>
      <c r="C24" s="41"/>
      <c r="D24" s="41"/>
      <c r="E24" s="42"/>
      <c r="F24" s="43"/>
      <c r="G24" s="44"/>
      <c r="H24" s="41"/>
      <c r="I24" s="45"/>
      <c r="J24" s="42"/>
      <c r="K24" s="42"/>
      <c r="L24" s="46"/>
    </row>
    <row r="25" spans="1:15" ht="12" thickBot="1" x14ac:dyDescent="0.25">
      <c r="A25" s="87" t="s">
        <v>12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9"/>
    </row>
    <row r="26" spans="1:15" x14ac:dyDescent="0.2">
      <c r="A26" s="90" t="s">
        <v>39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2"/>
    </row>
    <row r="27" spans="1:15" ht="30" customHeight="1" x14ac:dyDescent="0.2">
      <c r="A27" s="93" t="s">
        <v>40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5"/>
    </row>
    <row r="28" spans="1:15" ht="44.25" customHeight="1" x14ac:dyDescent="0.2">
      <c r="A28" s="96" t="s">
        <v>41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8"/>
    </row>
    <row r="29" spans="1:15" ht="18.75" customHeight="1" x14ac:dyDescent="0.2">
      <c r="A29" s="99" t="s">
        <v>42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1"/>
    </row>
    <row r="30" spans="1:15" ht="16.5" customHeight="1" thickBot="1" x14ac:dyDescent="0.25">
      <c r="A30" s="99" t="s">
        <v>43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1"/>
    </row>
    <row r="31" spans="1:15" ht="44.45" customHeight="1" x14ac:dyDescent="0.2">
      <c r="A31" s="78" t="s">
        <v>13</v>
      </c>
      <c r="B31" s="79"/>
      <c r="C31" s="79"/>
      <c r="D31" s="79"/>
      <c r="E31" s="79"/>
      <c r="F31" s="79"/>
      <c r="G31" s="80"/>
      <c r="H31" s="102" t="s">
        <v>36</v>
      </c>
      <c r="I31" s="103"/>
      <c r="J31" s="103"/>
      <c r="K31" s="103"/>
      <c r="L31" s="104"/>
    </row>
    <row r="32" spans="1:15" ht="78.599999999999994" customHeight="1" thickBot="1" x14ac:dyDescent="0.25">
      <c r="A32" s="81" t="s">
        <v>14</v>
      </c>
      <c r="B32" s="82"/>
      <c r="C32" s="82"/>
      <c r="D32" s="82"/>
      <c r="E32" s="82"/>
      <c r="F32" s="82"/>
      <c r="G32" s="83"/>
      <c r="H32" s="105" t="s">
        <v>37</v>
      </c>
      <c r="I32" s="106"/>
      <c r="J32" s="106"/>
      <c r="K32" s="106"/>
      <c r="L32" s="107"/>
    </row>
    <row r="33" spans="1:12" ht="52.5" customHeight="1" thickBot="1" x14ac:dyDescent="0.25">
      <c r="A33" s="68" t="s">
        <v>15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70"/>
    </row>
    <row r="34" spans="1:12" ht="12" thickBot="1" x14ac:dyDescent="0.25">
      <c r="A34" s="47" t="s">
        <v>16</v>
      </c>
      <c r="B34" s="71" t="s">
        <v>38</v>
      </c>
      <c r="C34" s="72"/>
      <c r="D34" s="72"/>
      <c r="E34" s="72"/>
      <c r="F34" s="72"/>
      <c r="G34" s="72"/>
      <c r="H34" s="72"/>
      <c r="I34" s="72"/>
      <c r="J34" s="72"/>
      <c r="K34" s="72"/>
      <c r="L34" s="73"/>
    </row>
  </sheetData>
  <sheetProtection formatCells="0" formatColumns="0" formatRows="0" insertColumns="0" insertRows="0" insertHyperlinks="0" deleteColumns="0" deleteRows="0" selectLockedCells="1" sort="0" autoFilter="0" pivotTables="0"/>
  <mergeCells count="50">
    <mergeCell ref="K2:K5"/>
    <mergeCell ref="L2:L5"/>
    <mergeCell ref="B2:B5"/>
    <mergeCell ref="C2:C5"/>
    <mergeCell ref="E2:E5"/>
    <mergeCell ref="D2:D5"/>
    <mergeCell ref="A2:A5"/>
    <mergeCell ref="A10:A13"/>
    <mergeCell ref="B10:B13"/>
    <mergeCell ref="C10:C13"/>
    <mergeCell ref="E10:E13"/>
    <mergeCell ref="D6:D9"/>
    <mergeCell ref="D10:D13"/>
    <mergeCell ref="K10:K13"/>
    <mergeCell ref="L10:L13"/>
    <mergeCell ref="K6:K9"/>
    <mergeCell ref="L6:L9"/>
    <mergeCell ref="A6:A9"/>
    <mergeCell ref="B6:B9"/>
    <mergeCell ref="C6:C9"/>
    <mergeCell ref="E6:E9"/>
    <mergeCell ref="L18:L21"/>
    <mergeCell ref="K14:K17"/>
    <mergeCell ref="L14:L17"/>
    <mergeCell ref="A14:A17"/>
    <mergeCell ref="B14:B17"/>
    <mergeCell ref="C14:C17"/>
    <mergeCell ref="E14:E17"/>
    <mergeCell ref="A18:A21"/>
    <mergeCell ref="B18:B21"/>
    <mergeCell ref="C18:C21"/>
    <mergeCell ref="E18:E21"/>
    <mergeCell ref="K18:K21"/>
    <mergeCell ref="D14:D17"/>
    <mergeCell ref="D18:D21"/>
    <mergeCell ref="A33:L33"/>
    <mergeCell ref="B34:L34"/>
    <mergeCell ref="A22:K22"/>
    <mergeCell ref="A23:F23"/>
    <mergeCell ref="A31:G31"/>
    <mergeCell ref="A32:G32"/>
    <mergeCell ref="G23:L23"/>
    <mergeCell ref="A25:L25"/>
    <mergeCell ref="A26:L26"/>
    <mergeCell ref="A27:L27"/>
    <mergeCell ref="A28:L28"/>
    <mergeCell ref="A29:L29"/>
    <mergeCell ref="A30:L30"/>
    <mergeCell ref="H31:L31"/>
    <mergeCell ref="H32:L32"/>
  </mergeCells>
  <hyperlinks>
    <hyperlink ref="G23" r:id="rId1" xr:uid="{87C0F24A-1064-4AFC-A7F5-566CDB0E1CEF}"/>
  </hyperlinks>
  <printOptions horizontalCentered="1"/>
  <pageMargins left="0.19685039370078741" right="0.19685039370078741" top="1.8503937007874016" bottom="0.43307086614173229" header="0.51181102362204722" footer="0.51181102362204722"/>
  <pageSetup paperSize="9" scale="89" firstPageNumber="0" fitToHeight="0" orientation="landscape" horizontalDpi="4294967294" verticalDpi="4294967294" r:id="rId2"/>
  <headerFooter alignWithMargins="0">
    <oddHeader>&amp;C&amp;"Verdana,Normal"&amp;8&amp;G
SERVIÇO PÚBLICO FEDERAL
&amp;"Verdana,Negrito"UNIVERSIDADE FEDERAL DO AMAPÁ
PRÓ-REITORIA DE ADMINISTRAÇÃO
DIVISÃO DE MATERIAIS&amp;"Verdana,Normal"
RODOVIA JUSCELINO KUBITSCHEK, KM 02 – JARDIM MARCO ZERO
CEP 68.903-419 - MACAPÁ- AP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35AAC-F888-4B81-89CB-8F296A698C76}">
  <dimension ref="A1:O32"/>
  <sheetViews>
    <sheetView tabSelected="1" view="pageBreakPreview" zoomScaleNormal="100" zoomScaleSheetLayoutView="100" workbookViewId="0">
      <selection activeCell="K11" sqref="K11:K13"/>
    </sheetView>
  </sheetViews>
  <sheetFormatPr defaultColWidth="8.5703125" defaultRowHeight="11.25" x14ac:dyDescent="0.2"/>
  <cols>
    <col min="1" max="1" width="6.140625" style="8" customWidth="1"/>
    <col min="2" max="2" width="33.85546875" style="48" customWidth="1"/>
    <col min="3" max="3" width="8.28515625" style="49" bestFit="1" customWidth="1"/>
    <col min="4" max="4" width="7.7109375" style="49" customWidth="1"/>
    <col min="5" max="5" width="7.7109375" style="8" customWidth="1"/>
    <col min="6" max="6" width="9.42578125" style="8" customWidth="1"/>
    <col min="7" max="7" width="32.28515625" style="50" bestFit="1" customWidth="1"/>
    <col min="8" max="8" width="15.42578125" style="49" customWidth="1"/>
    <col min="9" max="9" width="12.42578125" style="51" customWidth="1"/>
    <col min="10" max="10" width="14.140625" style="51" customWidth="1"/>
    <col min="11" max="11" width="14.140625" style="51" bestFit="1" customWidth="1"/>
    <col min="12" max="12" width="16" style="51" customWidth="1"/>
    <col min="13" max="13" width="10" style="8" customWidth="1"/>
    <col min="14" max="15" width="12.140625" style="8" customWidth="1"/>
    <col min="16" max="16" width="11.7109375" style="8" customWidth="1"/>
    <col min="17" max="17" width="9.140625" style="8" customWidth="1"/>
    <col min="18" max="18" width="8.140625" style="8" customWidth="1"/>
    <col min="19" max="16384" width="8.5703125" style="8"/>
  </cols>
  <sheetData>
    <row r="1" spans="1:15" x14ac:dyDescent="0.2">
      <c r="A1" s="167" t="s">
        <v>44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5" s="54" customFormat="1" ht="37.15" customHeight="1" x14ac:dyDescent="0.2">
      <c r="A2" s="169" t="s">
        <v>0</v>
      </c>
      <c r="B2" s="170" t="s">
        <v>1</v>
      </c>
      <c r="C2" s="169" t="s">
        <v>5</v>
      </c>
      <c r="D2" s="169" t="s">
        <v>24</v>
      </c>
      <c r="E2" s="169" t="s">
        <v>6</v>
      </c>
      <c r="F2" s="170" t="s">
        <v>8</v>
      </c>
      <c r="G2" s="169" t="s">
        <v>2</v>
      </c>
      <c r="H2" s="169" t="s">
        <v>3</v>
      </c>
      <c r="I2" s="171" t="s">
        <v>7</v>
      </c>
      <c r="J2" s="172" t="s">
        <v>4</v>
      </c>
      <c r="K2" s="172" t="s">
        <v>17</v>
      </c>
      <c r="L2" s="172" t="s">
        <v>18</v>
      </c>
      <c r="M2" s="67"/>
      <c r="N2" s="52"/>
      <c r="O2" s="53"/>
    </row>
    <row r="3" spans="1:15" s="54" customFormat="1" ht="19.5" customHeight="1" x14ac:dyDescent="0.2">
      <c r="A3" s="162" t="s">
        <v>47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4"/>
      <c r="M3" s="67"/>
      <c r="N3" s="52"/>
      <c r="O3" s="53"/>
    </row>
    <row r="4" spans="1:15" ht="17.25" customHeight="1" x14ac:dyDescent="0.2">
      <c r="A4" s="133">
        <v>1</v>
      </c>
      <c r="B4" s="130" t="s">
        <v>20</v>
      </c>
      <c r="C4" s="133">
        <v>1</v>
      </c>
      <c r="D4" s="133" t="s">
        <v>25</v>
      </c>
      <c r="E4" s="133" t="s">
        <v>19</v>
      </c>
      <c r="F4" s="63">
        <v>1</v>
      </c>
      <c r="G4" s="64" t="s">
        <v>29</v>
      </c>
      <c r="H4" s="64" t="s">
        <v>30</v>
      </c>
      <c r="I4" s="65">
        <v>30000</v>
      </c>
      <c r="J4" s="66">
        <f>I4*C4</f>
        <v>30000</v>
      </c>
      <c r="K4" s="161">
        <f>TRUNC(AVERAGE(I4:I6),4)</f>
        <v>30070</v>
      </c>
      <c r="L4" s="161">
        <f>TRUNC((C4*K4),2)</f>
        <v>30070</v>
      </c>
      <c r="M4" s="6"/>
      <c r="N4" s="6"/>
      <c r="O4" s="7"/>
    </row>
    <row r="5" spans="1:15" ht="15" customHeight="1" x14ac:dyDescent="0.2">
      <c r="A5" s="133"/>
      <c r="B5" s="130"/>
      <c r="C5" s="133"/>
      <c r="D5" s="133"/>
      <c r="E5" s="133"/>
      <c r="F5" s="13">
        <v>2</v>
      </c>
      <c r="G5" s="14" t="s">
        <v>31</v>
      </c>
      <c r="H5" s="14" t="s">
        <v>32</v>
      </c>
      <c r="I5" s="15">
        <v>30100</v>
      </c>
      <c r="J5" s="16">
        <f>I5*C4</f>
        <v>30100</v>
      </c>
      <c r="K5" s="139"/>
      <c r="L5" s="139"/>
      <c r="M5" s="6"/>
      <c r="N5" s="6"/>
      <c r="O5" s="7"/>
    </row>
    <row r="6" spans="1:15" ht="21" customHeight="1" thickBot="1" x14ac:dyDescent="0.25">
      <c r="A6" s="133"/>
      <c r="B6" s="130"/>
      <c r="C6" s="133"/>
      <c r="D6" s="133"/>
      <c r="E6" s="133"/>
      <c r="F6" s="13">
        <v>3</v>
      </c>
      <c r="G6" s="14" t="s">
        <v>33</v>
      </c>
      <c r="H6" s="14" t="s">
        <v>34</v>
      </c>
      <c r="I6" s="15">
        <v>30110</v>
      </c>
      <c r="J6" s="16">
        <f>I6*C4</f>
        <v>30110</v>
      </c>
      <c r="K6" s="139"/>
      <c r="L6" s="139"/>
      <c r="M6" s="6"/>
      <c r="N6" s="6"/>
      <c r="O6" s="7"/>
    </row>
    <row r="7" spans="1:15" ht="23.25" customHeight="1" x14ac:dyDescent="0.2">
      <c r="A7" s="148">
        <v>2</v>
      </c>
      <c r="B7" s="153" t="s">
        <v>21</v>
      </c>
      <c r="C7" s="148">
        <v>1</v>
      </c>
      <c r="D7" s="145" t="s">
        <v>25</v>
      </c>
      <c r="E7" s="148" t="s">
        <v>19</v>
      </c>
      <c r="F7" s="56">
        <v>1</v>
      </c>
      <c r="G7" s="55" t="s">
        <v>29</v>
      </c>
      <c r="H7" s="55" t="s">
        <v>30</v>
      </c>
      <c r="I7" s="57">
        <v>1000</v>
      </c>
      <c r="J7" s="58">
        <f>I7*C7</f>
        <v>1000</v>
      </c>
      <c r="K7" s="150">
        <f>TRUNC(AVERAGE(I7:I9),4)</f>
        <v>1050</v>
      </c>
      <c r="L7" s="150">
        <f t="shared" ref="L7" si="0">TRUNC((C7*K7),2)</f>
        <v>1050</v>
      </c>
      <c r="M7" s="6"/>
      <c r="N7" s="6"/>
      <c r="O7" s="7"/>
    </row>
    <row r="8" spans="1:15" ht="21" customHeight="1" x14ac:dyDescent="0.2">
      <c r="A8" s="149"/>
      <c r="B8" s="143"/>
      <c r="C8" s="149"/>
      <c r="D8" s="146"/>
      <c r="E8" s="149"/>
      <c r="F8" s="60">
        <v>2</v>
      </c>
      <c r="G8" s="59" t="s">
        <v>31</v>
      </c>
      <c r="H8" s="59" t="s">
        <v>32</v>
      </c>
      <c r="I8" s="61">
        <v>1100</v>
      </c>
      <c r="J8" s="62">
        <f>I8*C7</f>
        <v>1100</v>
      </c>
      <c r="K8" s="151"/>
      <c r="L8" s="151"/>
      <c r="M8" s="6"/>
      <c r="N8" s="6"/>
      <c r="O8" s="7"/>
    </row>
    <row r="9" spans="1:15" ht="15" customHeight="1" x14ac:dyDescent="0.2">
      <c r="A9" s="154"/>
      <c r="B9" s="143"/>
      <c r="C9" s="154"/>
      <c r="D9" s="146"/>
      <c r="E9" s="154"/>
      <c r="F9" s="155">
        <v>3</v>
      </c>
      <c r="G9" s="156" t="s">
        <v>33</v>
      </c>
      <c r="H9" s="156" t="s">
        <v>34</v>
      </c>
      <c r="I9" s="157">
        <v>1050</v>
      </c>
      <c r="J9" s="158">
        <f>I9*C7</f>
        <v>1050</v>
      </c>
      <c r="K9" s="159"/>
      <c r="L9" s="159"/>
      <c r="M9" s="6"/>
      <c r="N9" s="6"/>
      <c r="O9" s="7"/>
    </row>
    <row r="10" spans="1:15" ht="15" customHeight="1" x14ac:dyDescent="0.2">
      <c r="A10" s="162" t="s">
        <v>48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6"/>
      <c r="M10" s="6"/>
      <c r="N10" s="6"/>
      <c r="O10" s="7"/>
    </row>
    <row r="11" spans="1:15" ht="15" customHeight="1" x14ac:dyDescent="0.2">
      <c r="A11" s="173">
        <v>3</v>
      </c>
      <c r="B11" s="130" t="s">
        <v>22</v>
      </c>
      <c r="C11" s="133">
        <v>12</v>
      </c>
      <c r="D11" s="133" t="s">
        <v>26</v>
      </c>
      <c r="E11" s="133" t="s">
        <v>19</v>
      </c>
      <c r="F11" s="63">
        <v>1</v>
      </c>
      <c r="G11" s="64" t="s">
        <v>29</v>
      </c>
      <c r="H11" s="64" t="s">
        <v>30</v>
      </c>
      <c r="I11" s="160">
        <v>2550</v>
      </c>
      <c r="J11" s="66">
        <f>I11*C11</f>
        <v>30600</v>
      </c>
      <c r="K11" s="141">
        <f>TRUNC(AVERAGE(I11:I13),4)</f>
        <v>2600</v>
      </c>
      <c r="L11" s="161">
        <f t="shared" ref="L11" si="1">TRUNC((C11*K11),2)</f>
        <v>31200</v>
      </c>
      <c r="M11" s="6"/>
      <c r="N11" s="6"/>
      <c r="O11" s="7"/>
    </row>
    <row r="12" spans="1:15" ht="17.25" customHeight="1" x14ac:dyDescent="0.2">
      <c r="A12" s="174"/>
      <c r="B12" s="130"/>
      <c r="C12" s="133"/>
      <c r="D12" s="133"/>
      <c r="E12" s="133"/>
      <c r="F12" s="35">
        <v>2</v>
      </c>
      <c r="G12" s="36" t="s">
        <v>31</v>
      </c>
      <c r="H12" s="36" t="s">
        <v>32</v>
      </c>
      <c r="I12" s="15">
        <v>2650</v>
      </c>
      <c r="J12" s="16">
        <f>I12*C11</f>
        <v>31800</v>
      </c>
      <c r="K12" s="109"/>
      <c r="L12" s="139"/>
      <c r="M12" s="6"/>
      <c r="N12" s="6"/>
      <c r="O12" s="7"/>
    </row>
    <row r="13" spans="1:15" ht="14.45" customHeight="1" thickBot="1" x14ac:dyDescent="0.25">
      <c r="A13" s="174"/>
      <c r="B13" s="152"/>
      <c r="C13" s="133"/>
      <c r="D13" s="133"/>
      <c r="E13" s="133"/>
      <c r="F13" s="13">
        <v>3</v>
      </c>
      <c r="G13" s="14" t="s">
        <v>33</v>
      </c>
      <c r="H13" s="14" t="s">
        <v>34</v>
      </c>
      <c r="I13" s="15">
        <v>2600</v>
      </c>
      <c r="J13" s="16">
        <f>I13*C11</f>
        <v>31200</v>
      </c>
      <c r="K13" s="109"/>
      <c r="L13" s="139"/>
      <c r="M13" s="6"/>
      <c r="N13" s="6"/>
      <c r="O13" s="7"/>
    </row>
    <row r="14" spans="1:15" ht="14.45" customHeight="1" x14ac:dyDescent="0.2">
      <c r="A14" s="148">
        <v>4</v>
      </c>
      <c r="B14" s="142" t="s">
        <v>23</v>
      </c>
      <c r="C14" s="145">
        <v>12</v>
      </c>
      <c r="D14" s="145" t="s">
        <v>26</v>
      </c>
      <c r="E14" s="148" t="s">
        <v>19</v>
      </c>
      <c r="F14" s="56">
        <v>1</v>
      </c>
      <c r="G14" s="55" t="s">
        <v>29</v>
      </c>
      <c r="H14" s="55" t="s">
        <v>30</v>
      </c>
      <c r="I14" s="57">
        <v>4000</v>
      </c>
      <c r="J14" s="58">
        <f>I14*C14</f>
        <v>48000</v>
      </c>
      <c r="K14" s="150">
        <f>TRUNC(AVERAGE(I14:I16),4)</f>
        <v>4070</v>
      </c>
      <c r="L14" s="150">
        <f t="shared" ref="L14" si="2">TRUNC((C14*K14),2)</f>
        <v>48840</v>
      </c>
      <c r="M14" s="6"/>
      <c r="N14" s="6"/>
      <c r="O14" s="7"/>
    </row>
    <row r="15" spans="1:15" ht="14.45" customHeight="1" x14ac:dyDescent="0.2">
      <c r="A15" s="149"/>
      <c r="B15" s="143"/>
      <c r="C15" s="146"/>
      <c r="D15" s="146"/>
      <c r="E15" s="149"/>
      <c r="F15" s="60">
        <v>2</v>
      </c>
      <c r="G15" s="59" t="s">
        <v>31</v>
      </c>
      <c r="H15" s="59" t="s">
        <v>32</v>
      </c>
      <c r="I15" s="61">
        <v>4100</v>
      </c>
      <c r="J15" s="62">
        <f>I15*C14</f>
        <v>49200</v>
      </c>
      <c r="K15" s="151"/>
      <c r="L15" s="151"/>
      <c r="M15" s="6"/>
      <c r="N15" s="6"/>
      <c r="O15" s="7"/>
    </row>
    <row r="16" spans="1:15" ht="25.5" customHeight="1" thickBot="1" x14ac:dyDescent="0.25">
      <c r="A16" s="149"/>
      <c r="B16" s="144"/>
      <c r="C16" s="147"/>
      <c r="D16" s="147"/>
      <c r="E16" s="149"/>
      <c r="F16" s="60">
        <v>3</v>
      </c>
      <c r="G16" s="59" t="s">
        <v>33</v>
      </c>
      <c r="H16" s="59" t="s">
        <v>34</v>
      </c>
      <c r="I16" s="61">
        <v>4110</v>
      </c>
      <c r="J16" s="62">
        <f>I16*C14</f>
        <v>49320</v>
      </c>
      <c r="K16" s="151"/>
      <c r="L16" s="151"/>
      <c r="M16" s="6"/>
      <c r="N16" s="6"/>
      <c r="O16" s="7"/>
    </row>
    <row r="17" spans="1:15" ht="18.75" customHeight="1" x14ac:dyDescent="0.2">
      <c r="A17" s="173">
        <v>5</v>
      </c>
      <c r="B17" s="130" t="s">
        <v>27</v>
      </c>
      <c r="C17" s="133">
        <v>12</v>
      </c>
      <c r="D17" s="133" t="s">
        <v>26</v>
      </c>
      <c r="E17" s="133" t="s">
        <v>28</v>
      </c>
      <c r="F17" s="63">
        <v>1</v>
      </c>
      <c r="G17" s="64" t="s">
        <v>29</v>
      </c>
      <c r="H17" s="64" t="s">
        <v>30</v>
      </c>
      <c r="I17" s="65">
        <v>5000</v>
      </c>
      <c r="J17" s="66">
        <f>I17*C17</f>
        <v>60000</v>
      </c>
      <c r="K17" s="141">
        <f>TRUNC(AVERAGE(I17:I19),4)</f>
        <v>5070</v>
      </c>
      <c r="L17" s="138">
        <f t="shared" ref="L17" si="3">TRUNC((C17*K17),2)</f>
        <v>60840</v>
      </c>
      <c r="M17" s="6"/>
      <c r="N17" s="6"/>
      <c r="O17" s="7"/>
    </row>
    <row r="18" spans="1:15" ht="14.45" customHeight="1" x14ac:dyDescent="0.2">
      <c r="A18" s="174"/>
      <c r="B18" s="130"/>
      <c r="C18" s="133"/>
      <c r="D18" s="133"/>
      <c r="E18" s="133"/>
      <c r="F18" s="35">
        <v>2</v>
      </c>
      <c r="G18" s="36" t="s">
        <v>31</v>
      </c>
      <c r="H18" s="36" t="s">
        <v>32</v>
      </c>
      <c r="I18" s="15">
        <v>5100</v>
      </c>
      <c r="J18" s="16">
        <f>I18*C17</f>
        <v>61200</v>
      </c>
      <c r="K18" s="109"/>
      <c r="L18" s="139"/>
      <c r="M18" s="6"/>
      <c r="N18" s="6"/>
      <c r="O18" s="7"/>
    </row>
    <row r="19" spans="1:15" ht="24" customHeight="1" thickBot="1" x14ac:dyDescent="0.25">
      <c r="A19" s="174"/>
      <c r="B19" s="130"/>
      <c r="C19" s="133"/>
      <c r="D19" s="133"/>
      <c r="E19" s="133"/>
      <c r="F19" s="13">
        <v>3</v>
      </c>
      <c r="G19" s="14" t="s">
        <v>33</v>
      </c>
      <c r="H19" s="14" t="s">
        <v>34</v>
      </c>
      <c r="I19" s="15">
        <v>5110</v>
      </c>
      <c r="J19" s="16">
        <f>I19*C17</f>
        <v>61320</v>
      </c>
      <c r="K19" s="109"/>
      <c r="L19" s="139"/>
      <c r="M19" s="6"/>
      <c r="N19" s="6"/>
      <c r="O19" s="7"/>
    </row>
    <row r="20" spans="1:15" ht="15" customHeight="1" thickBot="1" x14ac:dyDescent="0.25">
      <c r="A20" s="175" t="s">
        <v>9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176">
        <f>SUM(L4:L19)</f>
        <v>172000</v>
      </c>
    </row>
    <row r="21" spans="1:15" ht="15" customHeight="1" thickBot="1" x14ac:dyDescent="0.25">
      <c r="A21" s="177" t="s">
        <v>10</v>
      </c>
      <c r="B21" s="77"/>
      <c r="C21" s="77"/>
      <c r="D21" s="77"/>
      <c r="E21" s="77"/>
      <c r="F21" s="77"/>
      <c r="G21" s="84" t="s">
        <v>11</v>
      </c>
      <c r="H21" s="85"/>
      <c r="I21" s="85"/>
      <c r="J21" s="85"/>
      <c r="K21" s="85"/>
      <c r="L21" s="86"/>
    </row>
    <row r="22" spans="1:15" x14ac:dyDescent="0.2">
      <c r="A22" s="178"/>
      <c r="B22" s="179"/>
      <c r="C22" s="180"/>
      <c r="D22" s="180"/>
      <c r="E22" s="181"/>
      <c r="F22" s="182"/>
      <c r="G22" s="44"/>
      <c r="H22" s="180"/>
      <c r="I22" s="183"/>
      <c r="J22" s="181"/>
      <c r="K22" s="181"/>
      <c r="L22" s="46"/>
    </row>
    <row r="23" spans="1:15" ht="12" thickBot="1" x14ac:dyDescent="0.25">
      <c r="A23" s="184" t="s">
        <v>12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89"/>
    </row>
    <row r="24" spans="1:15" x14ac:dyDescent="0.2">
      <c r="A24" s="186" t="s">
        <v>45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2"/>
    </row>
    <row r="25" spans="1:15" ht="30" customHeight="1" x14ac:dyDescent="0.2">
      <c r="A25" s="187" t="s">
        <v>49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95"/>
    </row>
    <row r="26" spans="1:15" ht="44.25" customHeight="1" x14ac:dyDescent="0.2">
      <c r="A26" s="189" t="s">
        <v>50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98"/>
    </row>
    <row r="27" spans="1:15" ht="18.75" customHeight="1" x14ac:dyDescent="0.2">
      <c r="A27" s="191" t="s">
        <v>46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01"/>
    </row>
    <row r="28" spans="1:15" ht="16.5" customHeight="1" thickBot="1" x14ac:dyDescent="0.25">
      <c r="A28" s="191" t="s">
        <v>43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01"/>
    </row>
    <row r="29" spans="1:15" ht="42" customHeight="1" x14ac:dyDescent="0.2">
      <c r="A29" s="193" t="s">
        <v>13</v>
      </c>
      <c r="B29" s="79"/>
      <c r="C29" s="79"/>
      <c r="D29" s="79"/>
      <c r="E29" s="79"/>
      <c r="F29" s="79"/>
      <c r="G29" s="80"/>
      <c r="H29" s="102" t="s">
        <v>36</v>
      </c>
      <c r="I29" s="103"/>
      <c r="J29" s="103"/>
      <c r="K29" s="103"/>
      <c r="L29" s="104"/>
    </row>
    <row r="30" spans="1:15" ht="54.75" customHeight="1" thickBot="1" x14ac:dyDescent="0.25">
      <c r="A30" s="194" t="s">
        <v>14</v>
      </c>
      <c r="B30" s="82"/>
      <c r="C30" s="82"/>
      <c r="D30" s="82"/>
      <c r="E30" s="82"/>
      <c r="F30" s="82"/>
      <c r="G30" s="83"/>
      <c r="H30" s="105" t="s">
        <v>37</v>
      </c>
      <c r="I30" s="106"/>
      <c r="J30" s="106"/>
      <c r="K30" s="106"/>
      <c r="L30" s="107"/>
    </row>
    <row r="31" spans="1:15" ht="52.5" customHeight="1" thickBot="1" x14ac:dyDescent="0.25">
      <c r="A31" s="195" t="s">
        <v>15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70"/>
    </row>
    <row r="32" spans="1:15" x14ac:dyDescent="0.2">
      <c r="A32" s="196" t="s">
        <v>16</v>
      </c>
      <c r="B32" s="197" t="s">
        <v>38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9"/>
    </row>
  </sheetData>
  <mergeCells count="53">
    <mergeCell ref="A3:L3"/>
    <mergeCell ref="A10:L10"/>
    <mergeCell ref="L4:L6"/>
    <mergeCell ref="A7:A9"/>
    <mergeCell ref="B7:B9"/>
    <mergeCell ref="C7:C9"/>
    <mergeCell ref="D7:D9"/>
    <mergeCell ref="E7:E9"/>
    <mergeCell ref="K7:K9"/>
    <mergeCell ref="L7:L9"/>
    <mergeCell ref="A4:A6"/>
    <mergeCell ref="B4:B6"/>
    <mergeCell ref="C4:C6"/>
    <mergeCell ref="D4:D6"/>
    <mergeCell ref="E4:E6"/>
    <mergeCell ref="K4:K6"/>
    <mergeCell ref="L11:L13"/>
    <mergeCell ref="A14:A16"/>
    <mergeCell ref="B14:B16"/>
    <mergeCell ref="C14:C16"/>
    <mergeCell ref="D14:D16"/>
    <mergeCell ref="E14:E16"/>
    <mergeCell ref="K14:K16"/>
    <mergeCell ref="L14:L16"/>
    <mergeCell ref="A11:A13"/>
    <mergeCell ref="B11:B13"/>
    <mergeCell ref="C11:C13"/>
    <mergeCell ref="D11:D13"/>
    <mergeCell ref="E11:E13"/>
    <mergeCell ref="K11:K13"/>
    <mergeCell ref="A24:L24"/>
    <mergeCell ref="A17:A19"/>
    <mergeCell ref="B17:B19"/>
    <mergeCell ref="C17:C19"/>
    <mergeCell ref="D17:D19"/>
    <mergeCell ref="E17:E19"/>
    <mergeCell ref="K17:K19"/>
    <mergeCell ref="A30:G30"/>
    <mergeCell ref="H30:L30"/>
    <mergeCell ref="A31:L31"/>
    <mergeCell ref="B32:L32"/>
    <mergeCell ref="A1:L1"/>
    <mergeCell ref="A25:L25"/>
    <mergeCell ref="A26:L26"/>
    <mergeCell ref="A27:L27"/>
    <mergeCell ref="A28:L28"/>
    <mergeCell ref="A29:G29"/>
    <mergeCell ref="H29:L29"/>
    <mergeCell ref="L17:L19"/>
    <mergeCell ref="A20:K20"/>
    <mergeCell ref="A21:F21"/>
    <mergeCell ref="G21:L21"/>
    <mergeCell ref="A23:L23"/>
  </mergeCells>
  <hyperlinks>
    <hyperlink ref="G21" r:id="rId1" xr:uid="{8DF4018B-8461-4E88-8991-85C12385DE2E}"/>
  </hyperlinks>
  <pageMargins left="0.51181102362204722" right="0.51181102362204722" top="0.78740157480314965" bottom="0.78740157480314965" header="0.31496062992125984" footer="0.31496062992125984"/>
  <pageSetup paperSize="9" scale="70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16246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MAPACOT</vt:lpstr>
      <vt:lpstr>Planilha1</vt:lpstr>
      <vt:lpstr>MAPACOT!Area_de_impressao</vt:lpstr>
    </vt:vector>
  </TitlesOfParts>
  <Company>UNIFAP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cotações e justificativa de preços</dc:title>
  <dc:creator>Marcelo Souza</dc:creator>
  <cp:keywords>UNIFAP</cp:keywords>
  <dc:description>DEPAG 2021</dc:description>
  <cp:lastModifiedBy>SEMSA - CANTÁ</cp:lastModifiedBy>
  <cp:revision>14</cp:revision>
  <cp:lastPrinted>2023-10-23T13:23:50Z</cp:lastPrinted>
  <dcterms:created xsi:type="dcterms:W3CDTF">2013-07-31T15:21:25Z</dcterms:created>
  <dcterms:modified xsi:type="dcterms:W3CDTF">2023-10-23T14:35:19Z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